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autoCompressPictures="0"/>
  <bookViews>
    <workbookView xWindow="2145" yWindow="375" windowWidth="23280" windowHeight="14655" tabRatio="1000" activeTab="7"/>
  </bookViews>
  <sheets>
    <sheet name="production_rates" sheetId="5" r:id="rId1"/>
    <sheet name="degradation_rates" sheetId="4" r:id="rId2"/>
    <sheet name="wt_log2_expression" sheetId="6" r:id="rId3"/>
    <sheet name="dgln3_log2_expression" sheetId="12" r:id="rId4"/>
    <sheet name="network" sheetId="2" r:id="rId5"/>
    <sheet name="network_weights" sheetId="3" r:id="rId6"/>
    <sheet name="optimization_parameters" sheetId="9" r:id="rId7"/>
    <sheet name="threshold_b" sheetId="10" r:id="rId8"/>
  </sheets>
  <calcPr calcId="145621" concurrentCalc="0"/>
</workbook>
</file>

<file path=xl/calcChain.xml><?xml version="1.0" encoding="utf-8"?>
<calcChain xmlns="http://schemas.openxmlformats.org/spreadsheetml/2006/main">
  <c r="B15" i="5" l="1"/>
  <c r="B14" i="5"/>
  <c r="B13" i="5"/>
  <c r="B12" i="5"/>
  <c r="B11" i="5"/>
  <c r="B10" i="5"/>
  <c r="B9" i="5"/>
  <c r="B8" i="5"/>
  <c r="B7" i="5"/>
  <c r="B6" i="5"/>
  <c r="B5" i="5"/>
  <c r="B4" i="5"/>
  <c r="B3" i="5"/>
  <c r="B2" i="5"/>
</calcChain>
</file>

<file path=xl/sharedStrings.xml><?xml version="1.0" encoding="utf-8"?>
<sst xmlns="http://schemas.openxmlformats.org/spreadsheetml/2006/main" count="156" uniqueCount="39">
  <si>
    <t>GLN3</t>
  </si>
  <si>
    <t>SFP1</t>
  </si>
  <si>
    <t>cols regulators/rows targets</t>
  </si>
  <si>
    <t>id</t>
  </si>
  <si>
    <t>degradation_rate</t>
  </si>
  <si>
    <t>production_rate</t>
  </si>
  <si>
    <t>threshold_b</t>
  </si>
  <si>
    <t>alpha</t>
  </si>
  <si>
    <t>kk_max</t>
  </si>
  <si>
    <t>MaxIter</t>
  </si>
  <si>
    <t>TolFun</t>
  </si>
  <si>
    <t>MaxFunEval</t>
  </si>
  <si>
    <t>TolX</t>
  </si>
  <si>
    <t>production_function</t>
  </si>
  <si>
    <t>L_curve</t>
  </si>
  <si>
    <t>estimate_params</t>
  </si>
  <si>
    <t>make_graphs</t>
  </si>
  <si>
    <t>fix_P</t>
  </si>
  <si>
    <t>fix_b</t>
  </si>
  <si>
    <t>expression_timepoints</t>
  </si>
  <si>
    <t>Strain</t>
  </si>
  <si>
    <t>simulation_timepoints</t>
  </si>
  <si>
    <t>Sigmoid</t>
  </si>
  <si>
    <t>wt</t>
  </si>
  <si>
    <t>optimization_parameter</t>
  </si>
  <si>
    <t>value</t>
  </si>
  <si>
    <t>dgln3</t>
  </si>
  <si>
    <t>CST6</t>
  </si>
  <si>
    <t>CUP9</t>
  </si>
  <si>
    <t>FHL1</t>
  </si>
  <si>
    <t>GCR1</t>
  </si>
  <si>
    <t>HMS1</t>
  </si>
  <si>
    <t>HSF1</t>
  </si>
  <si>
    <t>MBP1</t>
  </si>
  <si>
    <t>PHO4</t>
  </si>
  <si>
    <t>RAP1</t>
  </si>
  <si>
    <t>RPN4</t>
  </si>
  <si>
    <t>SPT23</t>
  </si>
  <si>
    <t>TYE7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</si>
</sst>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9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8" fillId="0" borderId="0"/>
    <xf numFmtId="0" fontId="26" fillId="0" borderId="0"/>
    <xf numFmtId="0" fontId="28" fillId="0" borderId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NumberFormat="1" applyFont="1"/>
    <xf numFmtId="0" fontId="5" fillId="0" borderId="0" xfId="0" applyFont="1" applyFill="1"/>
    <xf numFmtId="11" fontId="5" fillId="0" borderId="0" xfId="0" applyNumberFormat="1" applyFont="1" applyFill="1"/>
    <xf numFmtId="0" fontId="5" fillId="0" borderId="0" xfId="0" applyNumberFormat="1" applyFont="1" applyFill="1"/>
    <xf numFmtId="0" fontId="28" fillId="2" borderId="0" xfId="393" applyFill="1"/>
    <xf numFmtId="0" fontId="4" fillId="34" borderId="0" xfId="0" applyFont="1" applyFill="1"/>
    <xf numFmtId="0" fontId="6" fillId="0" borderId="0" xfId="0" applyFont="1"/>
    <xf numFmtId="0" fontId="5" fillId="34" borderId="0" xfId="0" applyFont="1" applyFill="1"/>
    <xf numFmtId="0" fontId="9" fillId="0" borderId="0" xfId="0" applyFont="1" applyFill="1"/>
    <xf numFmtId="0" fontId="26" fillId="2" borderId="0" xfId="392" applyFill="1"/>
    <xf numFmtId="0" fontId="29" fillId="35" borderId="10" xfId="393" applyFont="1" applyFill="1" applyBorder="1" applyAlignment="1">
      <alignment horizontal="center"/>
    </xf>
    <xf numFmtId="164" fontId="26" fillId="2" borderId="0" xfId="392" applyNumberFormat="1" applyFill="1"/>
    <xf numFmtId="0" fontId="27" fillId="35" borderId="10" xfId="392" applyFont="1" applyFill="1" applyBorder="1" applyAlignment="1">
      <alignment horizontal="center"/>
    </xf>
    <xf numFmtId="0" fontId="27" fillId="0" borderId="11" xfId="392" applyFont="1" applyFill="1" applyBorder="1" applyAlignment="1">
      <alignment horizontal="right" wrapText="1"/>
    </xf>
    <xf numFmtId="0" fontId="29" fillId="0" borderId="11" xfId="393" applyFont="1" applyFill="1" applyBorder="1" applyAlignment="1">
      <alignment horizontal="right" wrapText="1"/>
    </xf>
    <xf numFmtId="0" fontId="9" fillId="0" borderId="0" xfId="348"/>
    <xf numFmtId="0" fontId="9" fillId="0" borderId="0" xfId="348"/>
  </cellXfs>
  <cellStyles count="394">
    <cellStyle name="20% - Accent1 2" xfId="367"/>
    <cellStyle name="20% - Accent2 2" xfId="371"/>
    <cellStyle name="20% - Accent3 2" xfId="375"/>
    <cellStyle name="20% - Accent4 2" xfId="379"/>
    <cellStyle name="20% - Accent5 2" xfId="383"/>
    <cellStyle name="20% - Accent6 2" xfId="387"/>
    <cellStyle name="40% - Accent1 2" xfId="368"/>
    <cellStyle name="40% - Accent2 2" xfId="372"/>
    <cellStyle name="40% - Accent3 2" xfId="376"/>
    <cellStyle name="40% - Accent4 2" xfId="380"/>
    <cellStyle name="40% - Accent5 2" xfId="384"/>
    <cellStyle name="40% - Accent6 2" xfId="388"/>
    <cellStyle name="60% - Accent1 2" xfId="369"/>
    <cellStyle name="60% - Accent2 2" xfId="373"/>
    <cellStyle name="60% - Accent3 2" xfId="377"/>
    <cellStyle name="60% - Accent4 2" xfId="381"/>
    <cellStyle name="60% - Accent5 2" xfId="385"/>
    <cellStyle name="60% - Accent6 2" xfId="389"/>
    <cellStyle name="Accent1 2" xfId="366"/>
    <cellStyle name="Accent2 2" xfId="370"/>
    <cellStyle name="Accent3 2" xfId="374"/>
    <cellStyle name="Accent4 2" xfId="378"/>
    <cellStyle name="Accent5 2" xfId="382"/>
    <cellStyle name="Accent6 2" xfId="386"/>
    <cellStyle name="Bad 2" xfId="355"/>
    <cellStyle name="Calculation 2" xfId="359"/>
    <cellStyle name="Check Cell 2" xfId="361"/>
    <cellStyle name="Explanatory Text 2" xfId="36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Good 2" xfId="354"/>
    <cellStyle name="Heading 1 2" xfId="350"/>
    <cellStyle name="Heading 2 2" xfId="351"/>
    <cellStyle name="Heading 3 2" xfId="352"/>
    <cellStyle name="Heading 4 2" xfId="353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Input 2" xfId="357"/>
    <cellStyle name="Linked Cell 2" xfId="360"/>
    <cellStyle name="Neutral 2" xfId="356"/>
    <cellStyle name="Normal" xfId="0" builtinId="0"/>
    <cellStyle name="Normal 2" xfId="390"/>
    <cellStyle name="Normal 3" xfId="277"/>
    <cellStyle name="Normal 3 2" xfId="391"/>
    <cellStyle name="Normal 4" xfId="348"/>
    <cellStyle name="Normal_dgln3_log2_expression" xfId="393"/>
    <cellStyle name="Normal_wt_log2_expression" xfId="392"/>
    <cellStyle name="Note 2" xfId="363"/>
    <cellStyle name="Output 2" xfId="358"/>
    <cellStyle name="Title 2" xfId="349"/>
    <cellStyle name="Total 2" xfId="365"/>
    <cellStyle name="Warning Text 2" xfId="36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2" sqref="A2:A15"/>
    </sheetView>
  </sheetViews>
  <sheetFormatPr defaultColWidth="10.875" defaultRowHeight="12.75" x14ac:dyDescent="0.2"/>
  <cols>
    <col min="1" max="1" width="10.875" style="2"/>
    <col min="2" max="2" width="14.5" style="2" bestFit="1" customWidth="1"/>
    <col min="3" max="16384" width="10.875" style="2"/>
  </cols>
  <sheetData>
    <row r="1" spans="1:4" ht="12" customHeight="1" x14ac:dyDescent="0.2">
      <c r="A1" s="2" t="s">
        <v>3</v>
      </c>
      <c r="B1" s="2" t="s">
        <v>5</v>
      </c>
    </row>
    <row r="2" spans="1:4" ht="12" customHeight="1" x14ac:dyDescent="0.25">
      <c r="A2" t="s">
        <v>27</v>
      </c>
      <c r="B2" s="2">
        <f>0.0924*2</f>
        <v>0.18479999999999999</v>
      </c>
      <c r="D2" s="20"/>
    </row>
    <row r="3" spans="1:4" ht="12" customHeight="1" x14ac:dyDescent="0.25">
      <c r="A3" t="s">
        <v>28</v>
      </c>
      <c r="B3" s="2">
        <f>0.0521*2</f>
        <v>0.1042</v>
      </c>
    </row>
    <row r="4" spans="1:4" ht="12" customHeight="1" x14ac:dyDescent="0.25">
      <c r="A4" t="s">
        <v>29</v>
      </c>
      <c r="B4" s="2">
        <f>0.105*2</f>
        <v>0.21</v>
      </c>
    </row>
    <row r="5" spans="1:4" ht="12" customHeight="1" x14ac:dyDescent="0.25">
      <c r="A5" t="s">
        <v>30</v>
      </c>
      <c r="B5" s="2">
        <f>0.1175*2</f>
        <v>0.23499999999999999</v>
      </c>
      <c r="D5" s="20"/>
    </row>
    <row r="6" spans="1:4" ht="12" customHeight="1" x14ac:dyDescent="0.25">
      <c r="A6" t="s">
        <v>0</v>
      </c>
      <c r="B6" s="2">
        <f>0.1612*2</f>
        <v>0.32240000000000002</v>
      </c>
    </row>
    <row r="7" spans="1:4" ht="12" customHeight="1" x14ac:dyDescent="0.25">
      <c r="A7" t="s">
        <v>31</v>
      </c>
      <c r="B7" s="2">
        <f>0.09*2</f>
        <v>0.18</v>
      </c>
    </row>
    <row r="8" spans="1:4" ht="12" customHeight="1" x14ac:dyDescent="0.25">
      <c r="A8" t="s">
        <v>32</v>
      </c>
      <c r="B8" s="3">
        <f>0.1083*2</f>
        <v>0.21659999999999999</v>
      </c>
    </row>
    <row r="9" spans="1:4" ht="12" customHeight="1" x14ac:dyDescent="0.25">
      <c r="A9" t="s">
        <v>33</v>
      </c>
      <c r="B9" s="2">
        <f>0.1136*2</f>
        <v>0.22720000000000001</v>
      </c>
    </row>
    <row r="10" spans="1:4" ht="12" customHeight="1" x14ac:dyDescent="0.25">
      <c r="A10" t="s">
        <v>34</v>
      </c>
      <c r="B10" s="2">
        <f>0.0815*2</f>
        <v>0.16300000000000001</v>
      </c>
    </row>
    <row r="11" spans="1:4" ht="12" customHeight="1" x14ac:dyDescent="0.25">
      <c r="A11" t="s">
        <v>35</v>
      </c>
      <c r="B11" s="3">
        <f>0.1019*2</f>
        <v>0.20380000000000001</v>
      </c>
      <c r="D11" s="3"/>
    </row>
    <row r="12" spans="1:4" ht="12" customHeight="1" x14ac:dyDescent="0.25">
      <c r="A12" t="s">
        <v>36</v>
      </c>
      <c r="B12" s="2">
        <f>0.1136*2</f>
        <v>0.22720000000000001</v>
      </c>
    </row>
    <row r="13" spans="1:4" ht="12" customHeight="1" x14ac:dyDescent="0.25">
      <c r="A13" t="s">
        <v>1</v>
      </c>
      <c r="B13" s="2">
        <f>0.3466*2</f>
        <v>0.69320000000000004</v>
      </c>
    </row>
    <row r="14" spans="1:4" ht="12" customHeight="1" x14ac:dyDescent="0.25">
      <c r="A14" t="s">
        <v>37</v>
      </c>
      <c r="B14" s="2">
        <f>0.1284*2</f>
        <v>0.25679999999999997</v>
      </c>
    </row>
    <row r="15" spans="1:4" ht="12" customHeight="1" x14ac:dyDescent="0.25">
      <c r="A15" t="s">
        <v>38</v>
      </c>
      <c r="B15" s="2">
        <f>0.2666*2</f>
        <v>0.53320000000000001</v>
      </c>
    </row>
    <row r="16" spans="1:4" ht="12" customHeight="1" x14ac:dyDescent="0.2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" sqref="A2:A15"/>
    </sheetView>
  </sheetViews>
  <sheetFormatPr defaultColWidth="10.875" defaultRowHeight="12.75" x14ac:dyDescent="0.2"/>
  <cols>
    <col min="1" max="1" width="10.875" style="2"/>
    <col min="2" max="2" width="15.5" style="2" bestFit="1" customWidth="1"/>
    <col min="3" max="16384" width="10.875" style="2"/>
  </cols>
  <sheetData>
    <row r="1" spans="1:2" x14ac:dyDescent="0.2">
      <c r="A1" s="2" t="s">
        <v>3</v>
      </c>
      <c r="B1" s="2" t="s">
        <v>4</v>
      </c>
    </row>
    <row r="2" spans="1:2" ht="15.75" x14ac:dyDescent="0.25">
      <c r="A2" t="s">
        <v>27</v>
      </c>
      <c r="B2" s="19">
        <v>9.2399999999999996E-2</v>
      </c>
    </row>
    <row r="3" spans="1:2" ht="15.75" x14ac:dyDescent="0.25">
      <c r="A3" t="s">
        <v>28</v>
      </c>
      <c r="B3" s="2">
        <v>5.21E-2</v>
      </c>
    </row>
    <row r="4" spans="1:2" ht="15.75" x14ac:dyDescent="0.25">
      <c r="A4" t="s">
        <v>29</v>
      </c>
      <c r="B4" s="2">
        <v>0.105</v>
      </c>
    </row>
    <row r="5" spans="1:2" ht="15.75" x14ac:dyDescent="0.25">
      <c r="A5" t="s">
        <v>30</v>
      </c>
      <c r="B5" s="20">
        <v>0.11749999999999999</v>
      </c>
    </row>
    <row r="6" spans="1:2" ht="15.75" x14ac:dyDescent="0.25">
      <c r="A6" t="s">
        <v>0</v>
      </c>
      <c r="B6" s="2">
        <v>0.16120000000000001</v>
      </c>
    </row>
    <row r="7" spans="1:2" ht="15.75" x14ac:dyDescent="0.25">
      <c r="A7" t="s">
        <v>31</v>
      </c>
      <c r="B7" s="2">
        <v>0.09</v>
      </c>
    </row>
    <row r="8" spans="1:2" ht="15.75" x14ac:dyDescent="0.25">
      <c r="A8" t="s">
        <v>32</v>
      </c>
      <c r="B8" s="2">
        <v>0.10829999999999999</v>
      </c>
    </row>
    <row r="9" spans="1:2" ht="15.75" x14ac:dyDescent="0.25">
      <c r="A9" t="s">
        <v>33</v>
      </c>
      <c r="B9" s="2">
        <v>0.11360000000000001</v>
      </c>
    </row>
    <row r="10" spans="1:2" ht="15.75" x14ac:dyDescent="0.25">
      <c r="A10" t="s">
        <v>34</v>
      </c>
      <c r="B10" s="2">
        <v>8.1500000000000003E-2</v>
      </c>
    </row>
    <row r="11" spans="1:2" ht="15.75" x14ac:dyDescent="0.25">
      <c r="A11" t="s">
        <v>35</v>
      </c>
      <c r="B11" s="3">
        <v>0.1019</v>
      </c>
    </row>
    <row r="12" spans="1:2" ht="15.75" x14ac:dyDescent="0.25">
      <c r="A12" t="s">
        <v>36</v>
      </c>
      <c r="B12" s="2">
        <v>0.11360000000000001</v>
      </c>
    </row>
    <row r="13" spans="1:2" ht="15.75" x14ac:dyDescent="0.25">
      <c r="A13" t="s">
        <v>1</v>
      </c>
      <c r="B13" s="2">
        <v>0.34660000000000002</v>
      </c>
    </row>
    <row r="14" spans="1:2" ht="15.75" x14ac:dyDescent="0.25">
      <c r="A14" t="s">
        <v>37</v>
      </c>
      <c r="B14" s="2">
        <v>0.12839999999999999</v>
      </c>
    </row>
    <row r="15" spans="1:2" ht="15.75" x14ac:dyDescent="0.25">
      <c r="A15" t="s">
        <v>38</v>
      </c>
      <c r="B15" s="2">
        <v>0.2666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A15"/>
    </sheetView>
  </sheetViews>
  <sheetFormatPr defaultColWidth="10.875" defaultRowHeight="12.75" x14ac:dyDescent="0.2"/>
  <cols>
    <col min="1" max="16384" width="10.875" style="2"/>
  </cols>
  <sheetData>
    <row r="1" spans="1:14" ht="15" x14ac:dyDescent="0.25">
      <c r="A1" s="2" t="s">
        <v>3</v>
      </c>
      <c r="B1" s="16">
        <v>15</v>
      </c>
      <c r="C1" s="16">
        <v>15</v>
      </c>
      <c r="D1" s="16">
        <v>15</v>
      </c>
      <c r="E1" s="16">
        <v>15</v>
      </c>
      <c r="F1" s="16">
        <v>30</v>
      </c>
      <c r="G1" s="16">
        <v>30</v>
      </c>
      <c r="H1" s="16">
        <v>30</v>
      </c>
      <c r="I1" s="16">
        <v>30</v>
      </c>
      <c r="J1" s="16">
        <v>30</v>
      </c>
      <c r="K1" s="16">
        <v>60</v>
      </c>
      <c r="L1" s="16">
        <v>60</v>
      </c>
      <c r="M1" s="16">
        <v>60</v>
      </c>
      <c r="N1" s="16">
        <v>60</v>
      </c>
    </row>
    <row r="2" spans="1:14" ht="15.75" x14ac:dyDescent="0.25">
      <c r="A2" t="s">
        <v>27</v>
      </c>
      <c r="B2" s="17">
        <v>1.4504999999999999</v>
      </c>
      <c r="C2" s="17">
        <v>0.79279999999999995</v>
      </c>
      <c r="D2" s="17">
        <v>1.5857000000000001</v>
      </c>
      <c r="E2" s="17">
        <v>1.968</v>
      </c>
      <c r="F2" s="17">
        <v>0.75729999999999997</v>
      </c>
      <c r="G2" s="17">
        <v>1.8492</v>
      </c>
      <c r="H2" s="17">
        <v>1.4618</v>
      </c>
      <c r="I2" s="17">
        <v>1.4060999999999999</v>
      </c>
      <c r="J2" s="17">
        <v>2.4693999999999998</v>
      </c>
      <c r="K2" s="17">
        <v>1.2655000000000001</v>
      </c>
      <c r="L2" s="17">
        <v>1.4323999999999999</v>
      </c>
      <c r="M2" s="17">
        <v>1.9952000000000001</v>
      </c>
      <c r="N2" s="17">
        <v>1.0855999999999999</v>
      </c>
    </row>
    <row r="3" spans="1:14" ht="15.75" x14ac:dyDescent="0.25">
      <c r="A3" t="s">
        <v>28</v>
      </c>
      <c r="B3" s="17">
        <v>1.3351999999999999</v>
      </c>
      <c r="C3" s="17">
        <v>-0.49299999999999999</v>
      </c>
      <c r="D3" s="17">
        <v>-0.83240000000000003</v>
      </c>
      <c r="E3" s="17">
        <v>-1.3814</v>
      </c>
      <c r="F3" s="17">
        <v>-0.75739999999999996</v>
      </c>
      <c r="G3" s="17">
        <v>-0.6714</v>
      </c>
      <c r="H3" s="17">
        <v>-0.96830000000000005</v>
      </c>
      <c r="I3" s="17">
        <v>-0.80089999999999995</v>
      </c>
      <c r="J3" s="17">
        <v>-1.9686999999999999</v>
      </c>
      <c r="K3" s="17">
        <v>-1.0047999999999999</v>
      </c>
      <c r="L3" s="17">
        <v>0.35260000000000002</v>
      </c>
      <c r="M3" s="17">
        <v>-0.88859999999999995</v>
      </c>
      <c r="N3" s="17">
        <v>-1.5831999999999999</v>
      </c>
    </row>
    <row r="4" spans="1:14" ht="15.75" x14ac:dyDescent="0.25">
      <c r="A4" t="s">
        <v>29</v>
      </c>
      <c r="B4" s="17">
        <v>9.2999999999999992E-3</v>
      </c>
      <c r="C4" s="17">
        <v>0.55089999999999995</v>
      </c>
      <c r="D4" s="17">
        <v>-0.2646</v>
      </c>
      <c r="E4" s="17">
        <v>-0.46379999999999999</v>
      </c>
      <c r="F4" s="17">
        <v>0.89359999999999995</v>
      </c>
      <c r="G4" s="17">
        <v>-0.37140000000000001</v>
      </c>
      <c r="H4" s="17">
        <v>-0.19900000000000001</v>
      </c>
      <c r="I4" s="17">
        <v>1.0528999999999999</v>
      </c>
      <c r="J4" s="17">
        <v>1.6E-2</v>
      </c>
      <c r="K4" s="17">
        <v>1.7144999999999999</v>
      </c>
      <c r="L4" s="17">
        <v>0.71209999999999996</v>
      </c>
      <c r="M4" s="17">
        <v>0.375</v>
      </c>
      <c r="N4" s="17">
        <v>-0.1976</v>
      </c>
    </row>
    <row r="5" spans="1:14" ht="15.75" x14ac:dyDescent="0.25">
      <c r="A5" t="s">
        <v>30</v>
      </c>
      <c r="B5" s="17">
        <v>-1.7410000000000001</v>
      </c>
      <c r="C5" s="17">
        <v>-2.6021000000000001</v>
      </c>
      <c r="D5" s="17">
        <v>-2.4864999999999999</v>
      </c>
      <c r="E5" s="17">
        <v>-1.7277</v>
      </c>
      <c r="F5" s="17">
        <v>-1.2144999999999999</v>
      </c>
      <c r="G5" s="17">
        <v>-2.3856999999999999</v>
      </c>
      <c r="H5" s="17">
        <v>-2.7349000000000001</v>
      </c>
      <c r="I5" s="17">
        <v>-1.7926</v>
      </c>
      <c r="J5" s="17">
        <v>-1.5738000000000001</v>
      </c>
      <c r="K5" s="17">
        <v>-0.42249999999999999</v>
      </c>
      <c r="L5" s="17">
        <v>-1.9438</v>
      </c>
      <c r="M5" s="17">
        <v>-2.0785999999999998</v>
      </c>
      <c r="N5" s="17">
        <v>-2.3329</v>
      </c>
    </row>
    <row r="6" spans="1:14" ht="15.75" x14ac:dyDescent="0.25">
      <c r="A6" t="s">
        <v>0</v>
      </c>
      <c r="B6" s="17">
        <v>-1.3141</v>
      </c>
      <c r="C6" s="17">
        <v>0.39389999999999997</v>
      </c>
      <c r="D6" s="17">
        <v>0.1439</v>
      </c>
      <c r="E6" s="17">
        <v>-0.51329999999999998</v>
      </c>
      <c r="F6" s="17">
        <v>-0.70040000000000002</v>
      </c>
      <c r="G6" s="17">
        <v>-0.2467</v>
      </c>
      <c r="H6" s="17">
        <v>1.4085000000000001</v>
      </c>
      <c r="I6" s="17">
        <v>0.97330000000000005</v>
      </c>
      <c r="J6" s="17">
        <v>0.65039999999999998</v>
      </c>
      <c r="K6" s="17">
        <v>0.20250000000000001</v>
      </c>
      <c r="L6" s="17">
        <v>0.89239999999999997</v>
      </c>
      <c r="M6" s="17">
        <v>0.90069999999999995</v>
      </c>
      <c r="N6" s="17">
        <v>0.1953</v>
      </c>
    </row>
    <row r="7" spans="1:14" ht="15.75" x14ac:dyDescent="0.25">
      <c r="A7" t="s">
        <v>31</v>
      </c>
      <c r="B7" s="17">
        <v>5.0500000000000003E-2</v>
      </c>
      <c r="C7" s="17">
        <v>-0.62780000000000002</v>
      </c>
      <c r="D7" s="17">
        <v>-0.55230000000000001</v>
      </c>
      <c r="E7" s="17">
        <v>0.52590000000000003</v>
      </c>
      <c r="F7" s="17">
        <v>2.6381000000000001</v>
      </c>
      <c r="G7" s="17">
        <v>1.5599000000000001</v>
      </c>
      <c r="H7" s="17">
        <v>-0.6946</v>
      </c>
      <c r="I7" s="17">
        <v>-0.23400000000000001</v>
      </c>
      <c r="J7" s="17">
        <v>0.35659999999999997</v>
      </c>
      <c r="K7" s="17">
        <v>2.4379</v>
      </c>
      <c r="L7" s="17">
        <v>2.5754000000000001</v>
      </c>
      <c r="M7" s="17">
        <v>-6.1199999999999997E-2</v>
      </c>
      <c r="N7" s="17">
        <v>-0.34899999999999998</v>
      </c>
    </row>
    <row r="8" spans="1:14" ht="15.75" x14ac:dyDescent="0.25">
      <c r="A8" t="s">
        <v>32</v>
      </c>
      <c r="B8" s="17">
        <v>0.47139999999999999</v>
      </c>
      <c r="C8" s="17">
        <v>-1.1268</v>
      </c>
      <c r="D8" s="17">
        <v>-1.863</v>
      </c>
      <c r="E8" s="17">
        <v>-1.5662</v>
      </c>
      <c r="F8" s="17">
        <v>0.1318</v>
      </c>
      <c r="G8" s="17">
        <v>-1.4508000000000001</v>
      </c>
      <c r="H8" s="17">
        <v>-1.1557999999999999</v>
      </c>
      <c r="I8" s="17">
        <v>-1.8467</v>
      </c>
      <c r="J8" s="17">
        <v>-1.3797999999999999</v>
      </c>
      <c r="K8" s="17">
        <v>0.2545</v>
      </c>
      <c r="L8" s="17">
        <v>-6.0499999999999998E-2</v>
      </c>
      <c r="M8" s="17">
        <v>-0.96660000000000001</v>
      </c>
      <c r="N8" s="17">
        <v>-2.2875999999999999</v>
      </c>
    </row>
    <row r="9" spans="1:14" ht="15.75" x14ac:dyDescent="0.25">
      <c r="A9" t="s">
        <v>33</v>
      </c>
      <c r="B9" s="17">
        <v>0.31969999999999998</v>
      </c>
      <c r="C9" s="17">
        <v>-0.31230000000000002</v>
      </c>
      <c r="D9" s="17">
        <v>1.3337000000000001</v>
      </c>
      <c r="E9" s="17">
        <v>1.5945</v>
      </c>
      <c r="F9" s="17">
        <v>8.4599999999999995E-2</v>
      </c>
      <c r="G9" s="17">
        <v>0.45340000000000003</v>
      </c>
      <c r="H9" s="17">
        <v>-0.13009999999999999</v>
      </c>
      <c r="I9" s="17">
        <v>1.7461</v>
      </c>
      <c r="J9" s="17">
        <v>0.45729999999999998</v>
      </c>
      <c r="K9" s="17">
        <v>0.30559999999999998</v>
      </c>
      <c r="L9" s="17">
        <v>-0.4274</v>
      </c>
      <c r="M9" s="17">
        <v>-0.188</v>
      </c>
      <c r="N9" s="17">
        <v>2.3184999999999998</v>
      </c>
    </row>
    <row r="10" spans="1:14" ht="15.75" x14ac:dyDescent="0.25">
      <c r="A10" t="s">
        <v>34</v>
      </c>
      <c r="B10" s="17">
        <v>-0.62709999999999999</v>
      </c>
      <c r="C10" s="17">
        <v>-1.9911000000000001</v>
      </c>
      <c r="D10" s="17">
        <v>-0.20119999999999999</v>
      </c>
      <c r="E10" s="17">
        <v>-0.97489999999999999</v>
      </c>
      <c r="F10" s="17">
        <v>-0.5</v>
      </c>
      <c r="G10" s="17">
        <v>-0.65810000000000002</v>
      </c>
      <c r="H10" s="17">
        <v>-1.5347</v>
      </c>
      <c r="I10" s="17">
        <v>-1.3304</v>
      </c>
      <c r="J10" s="17">
        <v>-1.1862999999999999</v>
      </c>
      <c r="K10" s="17">
        <v>-0.53339999999999999</v>
      </c>
      <c r="L10" s="17">
        <v>-0.17119999999999999</v>
      </c>
      <c r="M10" s="17">
        <v>-1.7252000000000001</v>
      </c>
      <c r="N10" s="17">
        <v>-0.81369999999999998</v>
      </c>
    </row>
    <row r="11" spans="1:14" ht="15.75" x14ac:dyDescent="0.25">
      <c r="A11" t="s">
        <v>35</v>
      </c>
      <c r="B11" s="17">
        <v>0.66039999999999999</v>
      </c>
      <c r="C11" s="17">
        <v>-0.9083</v>
      </c>
      <c r="D11" s="15">
        <v>-0.124</v>
      </c>
      <c r="E11" s="15">
        <v>-0.124</v>
      </c>
      <c r="F11" s="17">
        <v>1.1679999999999999</v>
      </c>
      <c r="G11" s="17">
        <v>2.6800000000000001E-2</v>
      </c>
      <c r="H11" s="17">
        <v>-0.63849999999999996</v>
      </c>
      <c r="I11" s="17">
        <v>-0.54979999999999996</v>
      </c>
      <c r="J11" s="13">
        <v>1.6000000000000001E-3</v>
      </c>
      <c r="K11" s="17">
        <v>-0.12180000000000001</v>
      </c>
      <c r="L11" s="17">
        <v>0.78290000000000004</v>
      </c>
      <c r="M11" s="17">
        <v>3.9399999999999998E-2</v>
      </c>
      <c r="N11" s="17">
        <v>-0.25609999999999999</v>
      </c>
    </row>
    <row r="12" spans="1:14" ht="15.75" x14ac:dyDescent="0.25">
      <c r="A12" t="s">
        <v>36</v>
      </c>
      <c r="B12" s="17">
        <v>3.8136000000000001</v>
      </c>
      <c r="C12" s="17">
        <v>3.8113000000000001</v>
      </c>
      <c r="D12" s="17">
        <v>1.4827999999999999</v>
      </c>
      <c r="E12" s="17">
        <v>2.3974000000000002</v>
      </c>
      <c r="F12" s="17">
        <v>4.0656999999999996</v>
      </c>
      <c r="G12" s="17">
        <v>2.8428</v>
      </c>
      <c r="H12" s="17">
        <v>3.4866000000000001</v>
      </c>
      <c r="I12" s="17">
        <v>0.6351</v>
      </c>
      <c r="J12" s="17">
        <v>2.1520000000000001</v>
      </c>
      <c r="K12" s="17">
        <v>3.3521999999999998</v>
      </c>
      <c r="L12" s="17">
        <v>3.1815000000000002</v>
      </c>
      <c r="M12" s="17">
        <v>3.2544</v>
      </c>
      <c r="N12" s="17">
        <v>3.6700000000000003E-2</v>
      </c>
    </row>
    <row r="13" spans="1:14" ht="15.75" x14ac:dyDescent="0.25">
      <c r="A13" t="s">
        <v>1</v>
      </c>
      <c r="B13" s="17">
        <v>3.0700000000000002E-2</v>
      </c>
      <c r="C13" s="17">
        <v>2.1524999999999999</v>
      </c>
      <c r="D13" s="17">
        <v>1.2788999999999999</v>
      </c>
      <c r="E13" s="17">
        <v>-0.4526</v>
      </c>
      <c r="F13" s="17">
        <v>0.69169999999999998</v>
      </c>
      <c r="G13" s="17">
        <v>0.53420000000000001</v>
      </c>
      <c r="H13" s="17">
        <v>2.2597999999999998</v>
      </c>
      <c r="I13" s="17">
        <v>-0.92320000000000002</v>
      </c>
      <c r="J13" s="17">
        <v>0.82930000000000004</v>
      </c>
      <c r="K13" s="17">
        <v>1.3828</v>
      </c>
      <c r="L13" s="17">
        <v>0.90039999999999998</v>
      </c>
      <c r="M13" s="17">
        <v>0.88880000000000003</v>
      </c>
      <c r="N13" s="17">
        <v>-1.0367</v>
      </c>
    </row>
    <row r="14" spans="1:14" ht="15.75" x14ac:dyDescent="0.25">
      <c r="A14" t="s">
        <v>37</v>
      </c>
      <c r="B14" s="17">
        <v>-0.1953</v>
      </c>
      <c r="C14" s="17">
        <v>-0.11849999999999999</v>
      </c>
      <c r="D14" s="17">
        <v>-0.75509999999999999</v>
      </c>
      <c r="E14" s="17">
        <v>-0.187</v>
      </c>
      <c r="F14" s="17">
        <v>0.68130000000000002</v>
      </c>
      <c r="G14" s="17">
        <v>-0.49890000000000001</v>
      </c>
      <c r="H14" s="17">
        <v>-0.10780000000000001</v>
      </c>
      <c r="I14" s="17">
        <v>-0.52259999999999995</v>
      </c>
      <c r="J14" s="17">
        <v>0.40949999999999998</v>
      </c>
      <c r="K14" s="17">
        <v>0.27</v>
      </c>
      <c r="L14" s="17">
        <v>0.44369999999999998</v>
      </c>
      <c r="M14" s="17">
        <v>0.59950000000000003</v>
      </c>
      <c r="N14" s="17">
        <v>-0.49659999999999999</v>
      </c>
    </row>
    <row r="15" spans="1:14" ht="15.75" x14ac:dyDescent="0.25">
      <c r="A15" t="s">
        <v>38</v>
      </c>
      <c r="B15" s="17">
        <v>-2.6398999999999999</v>
      </c>
      <c r="C15" s="17">
        <v>3.3999000000000001</v>
      </c>
      <c r="D15" s="17">
        <v>0.60740000000000005</v>
      </c>
      <c r="E15" s="17">
        <v>1.9320999999999999</v>
      </c>
      <c r="F15" s="17">
        <v>-0.99470000000000003</v>
      </c>
      <c r="G15" s="17">
        <v>0.40029999999999999</v>
      </c>
      <c r="H15" s="17">
        <v>2.8797000000000001</v>
      </c>
      <c r="I15" s="17">
        <v>-0.18770000000000001</v>
      </c>
      <c r="J15" s="17">
        <v>0.48920000000000002</v>
      </c>
      <c r="K15" s="17">
        <v>0.98870000000000002</v>
      </c>
      <c r="L15" s="17">
        <v>-0.79579999999999995</v>
      </c>
      <c r="M15" s="17">
        <v>1.0795999999999999</v>
      </c>
      <c r="N15" s="17">
        <v>-1.0999000000000001</v>
      </c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9"/>
    </row>
    <row r="17" spans="7:7" x14ac:dyDescent="0.2">
      <c r="G17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45" sqref="G45"/>
    </sheetView>
  </sheetViews>
  <sheetFormatPr defaultColWidth="10.875" defaultRowHeight="12.75" x14ac:dyDescent="0.2"/>
  <cols>
    <col min="1" max="1" width="10.875" style="2"/>
    <col min="2" max="2" width="16.125" style="2" bestFit="1" customWidth="1"/>
    <col min="3" max="16384" width="10.875" style="2"/>
  </cols>
  <sheetData>
    <row r="1" spans="1:14" ht="15" x14ac:dyDescent="0.25">
      <c r="A1" s="2" t="s">
        <v>3</v>
      </c>
      <c r="B1" s="14">
        <v>15</v>
      </c>
      <c r="C1" s="14">
        <v>15</v>
      </c>
      <c r="D1" s="14">
        <v>15</v>
      </c>
      <c r="E1" s="14">
        <v>15</v>
      </c>
      <c r="F1" s="14">
        <v>30</v>
      </c>
      <c r="G1" s="14">
        <v>30</v>
      </c>
      <c r="H1" s="14">
        <v>30</v>
      </c>
      <c r="I1" s="14">
        <v>30</v>
      </c>
      <c r="J1" s="14">
        <v>60</v>
      </c>
      <c r="K1" s="14">
        <v>60</v>
      </c>
      <c r="L1" s="14">
        <v>60</v>
      </c>
      <c r="M1" s="14">
        <v>60</v>
      </c>
      <c r="N1" s="1"/>
    </row>
    <row r="2" spans="1:14" ht="15.75" x14ac:dyDescent="0.25">
      <c r="A2" t="s">
        <v>27</v>
      </c>
      <c r="B2" s="18">
        <v>0.3664</v>
      </c>
      <c r="C2" s="18">
        <v>-0.49619999999999997</v>
      </c>
      <c r="D2" s="18">
        <v>0.81030000000000002</v>
      </c>
      <c r="E2" s="18">
        <v>0.5353</v>
      </c>
      <c r="F2" s="18">
        <v>0.78669999999999995</v>
      </c>
      <c r="G2" s="18">
        <v>-0.78320000000000001</v>
      </c>
      <c r="H2" s="18">
        <v>1.1631</v>
      </c>
      <c r="I2" s="18">
        <v>0.89749999999999996</v>
      </c>
      <c r="J2" s="18">
        <v>-0.1447</v>
      </c>
      <c r="K2" s="18">
        <v>-0.86850000000000005</v>
      </c>
      <c r="L2" s="18">
        <v>0.42230000000000001</v>
      </c>
      <c r="M2" s="18">
        <v>-0.1298</v>
      </c>
    </row>
    <row r="3" spans="1:14" ht="15.75" x14ac:dyDescent="0.25">
      <c r="A3" t="s">
        <v>28</v>
      </c>
      <c r="B3" s="18">
        <v>1.4777</v>
      </c>
      <c r="C3" s="18">
        <v>-0.39710000000000001</v>
      </c>
      <c r="D3" s="18">
        <v>-0.36859999999999998</v>
      </c>
      <c r="E3" s="18">
        <v>-1.7000000000000001E-2</v>
      </c>
      <c r="F3" s="18">
        <v>-0.25600000000000001</v>
      </c>
      <c r="G3" s="18">
        <v>9.2999999999999992E-3</v>
      </c>
      <c r="H3" s="18">
        <v>-3.8800000000000001E-2</v>
      </c>
      <c r="I3" s="18">
        <v>-0.65300000000000002</v>
      </c>
      <c r="J3" s="18">
        <v>-0.89500000000000002</v>
      </c>
      <c r="K3" s="18">
        <v>2.3603000000000001</v>
      </c>
      <c r="L3" s="18">
        <v>-0.755</v>
      </c>
      <c r="M3" s="18">
        <v>-1.2825</v>
      </c>
    </row>
    <row r="4" spans="1:14" ht="15.75" x14ac:dyDescent="0.25">
      <c r="A4" t="s">
        <v>29</v>
      </c>
      <c r="B4" s="18">
        <v>-1.0887</v>
      </c>
      <c r="C4" s="18">
        <v>0.47689999999999999</v>
      </c>
      <c r="D4" s="18">
        <v>-0.41560000000000002</v>
      </c>
      <c r="E4" s="18">
        <v>-0.23380000000000001</v>
      </c>
      <c r="F4" s="18">
        <v>1E-3</v>
      </c>
      <c r="G4" s="18">
        <v>0.59650000000000003</v>
      </c>
      <c r="H4" s="18">
        <v>-0.16350000000000001</v>
      </c>
      <c r="I4" s="18">
        <v>1.2511000000000001</v>
      </c>
      <c r="J4" s="18">
        <v>0.17730000000000001</v>
      </c>
      <c r="K4" s="18">
        <v>0.22589999999999999</v>
      </c>
      <c r="L4" s="18">
        <v>0.21179999999999999</v>
      </c>
      <c r="M4" s="18">
        <v>-1.2245999999999999</v>
      </c>
    </row>
    <row r="5" spans="1:14" ht="15.75" x14ac:dyDescent="0.25">
      <c r="A5" t="s">
        <v>30</v>
      </c>
      <c r="B5" s="18">
        <v>-2.5911</v>
      </c>
      <c r="C5" s="18">
        <v>-3.1518999999999999</v>
      </c>
      <c r="D5" s="18">
        <v>0.51319999999999999</v>
      </c>
      <c r="E5" s="18">
        <v>-2.0817999999999999</v>
      </c>
      <c r="F5" s="18">
        <v>-1.9244000000000001</v>
      </c>
      <c r="G5" s="18">
        <v>-1.7833000000000001</v>
      </c>
      <c r="H5" s="18">
        <v>-2.8978999999999999</v>
      </c>
      <c r="I5" s="18">
        <v>-0.3982</v>
      </c>
      <c r="J5" s="18">
        <v>-2.3464999999999998</v>
      </c>
      <c r="K5" s="18">
        <v>-0.68230000000000002</v>
      </c>
      <c r="L5" s="18">
        <v>-1.6841999999999999</v>
      </c>
      <c r="M5" s="18">
        <v>-1.7533000000000001</v>
      </c>
    </row>
    <row r="6" spans="1:14" ht="15.75" x14ac:dyDescent="0.25">
      <c r="A6" t="s">
        <v>0</v>
      </c>
      <c r="B6" s="18">
        <v>0.59570000000000001</v>
      </c>
      <c r="C6" s="18">
        <v>0.85489999999999999</v>
      </c>
      <c r="D6" s="18">
        <v>-0.67589999999999995</v>
      </c>
      <c r="E6" s="18">
        <v>0.63429999999999997</v>
      </c>
      <c r="F6" s="18">
        <v>-8.6099999999999996E-2</v>
      </c>
      <c r="G6" s="18">
        <v>-1.0684</v>
      </c>
      <c r="H6" s="18">
        <v>0.30230000000000001</v>
      </c>
      <c r="I6" s="18">
        <v>0.41770000000000002</v>
      </c>
      <c r="J6" s="18">
        <v>0.1085</v>
      </c>
      <c r="K6" s="18">
        <v>-0.44600000000000001</v>
      </c>
      <c r="L6" s="18">
        <v>0.80179999999999996</v>
      </c>
      <c r="M6" s="18">
        <v>-0.161</v>
      </c>
    </row>
    <row r="7" spans="1:14" ht="15.75" x14ac:dyDescent="0.25">
      <c r="A7" t="s">
        <v>31</v>
      </c>
      <c r="B7" s="18">
        <v>-0.99129999999999996</v>
      </c>
      <c r="C7" s="18">
        <v>0.18210000000000001</v>
      </c>
      <c r="D7" s="18">
        <v>-0.57620000000000005</v>
      </c>
      <c r="E7" s="18">
        <v>-0.19980000000000001</v>
      </c>
      <c r="F7" s="18">
        <v>-9.3200000000000005E-2</v>
      </c>
      <c r="G7" s="18">
        <v>-0.15310000000000001</v>
      </c>
      <c r="H7" s="18">
        <v>6.6699999999999995E-2</v>
      </c>
      <c r="I7" s="18">
        <v>-1.2988999999999999</v>
      </c>
      <c r="J7" s="8">
        <v>-0.40539999999999998</v>
      </c>
      <c r="K7" s="18">
        <v>-0.15329999999999999</v>
      </c>
      <c r="L7" s="18">
        <v>-0.4592</v>
      </c>
      <c r="M7" s="18">
        <v>-0.6038</v>
      </c>
    </row>
    <row r="8" spans="1:14" ht="15.75" x14ac:dyDescent="0.25">
      <c r="A8" t="s">
        <v>32</v>
      </c>
      <c r="B8" s="18">
        <v>-1.7047000000000001</v>
      </c>
      <c r="C8" s="18">
        <v>-1.4690000000000001</v>
      </c>
      <c r="D8" s="18">
        <v>-0.77259999999999995</v>
      </c>
      <c r="E8" s="18">
        <v>-1.2786999999999999</v>
      </c>
      <c r="F8" s="18">
        <v>-0.40379999999999999</v>
      </c>
      <c r="G8" s="18">
        <v>-1.2068000000000001</v>
      </c>
      <c r="H8" s="18">
        <v>4.2200000000000001E-2</v>
      </c>
      <c r="I8" s="18">
        <v>-1.0188999999999999</v>
      </c>
      <c r="J8" s="18">
        <v>8.3000000000000001E-3</v>
      </c>
      <c r="K8" s="18">
        <v>0.78869999999999996</v>
      </c>
      <c r="L8" s="18">
        <v>-1.5401</v>
      </c>
      <c r="M8" s="18">
        <v>-0.3397</v>
      </c>
    </row>
    <row r="9" spans="1:14" ht="15.75" x14ac:dyDescent="0.25">
      <c r="A9" t="s">
        <v>33</v>
      </c>
      <c r="B9" s="18">
        <v>0.47789999999999999</v>
      </c>
      <c r="C9" s="18">
        <v>-1.2042999999999999</v>
      </c>
      <c r="D9" s="18">
        <v>0.58130000000000004</v>
      </c>
      <c r="E9" s="18">
        <v>1.6577</v>
      </c>
      <c r="F9" s="18">
        <v>6.25E-2</v>
      </c>
      <c r="G9" s="18">
        <v>0.15840000000000001</v>
      </c>
      <c r="H9" s="18">
        <v>0.4768</v>
      </c>
      <c r="I9" s="18">
        <v>0.4375</v>
      </c>
      <c r="J9" s="18">
        <v>0.4945</v>
      </c>
      <c r="K9" s="18">
        <v>-1.1275999999999999</v>
      </c>
      <c r="L9" s="18">
        <v>0.85440000000000005</v>
      </c>
      <c r="M9" s="18">
        <v>-0.35720000000000002</v>
      </c>
    </row>
    <row r="10" spans="1:14" ht="15.75" x14ac:dyDescent="0.25">
      <c r="A10" t="s">
        <v>34</v>
      </c>
      <c r="B10" s="18">
        <v>-0.32800000000000001</v>
      </c>
      <c r="C10" s="18">
        <v>0.41289999999999999</v>
      </c>
      <c r="D10" s="18">
        <v>0.33019999999999999</v>
      </c>
      <c r="E10" s="18">
        <v>-0.92979999999999996</v>
      </c>
      <c r="F10" s="18">
        <v>0.25700000000000001</v>
      </c>
      <c r="G10" s="18">
        <v>-0.71279999999999999</v>
      </c>
      <c r="H10" s="18">
        <v>9.8599999999999993E-2</v>
      </c>
      <c r="I10" s="18">
        <v>-0.72340000000000004</v>
      </c>
      <c r="J10" s="18">
        <v>0.61080000000000001</v>
      </c>
      <c r="K10" s="18">
        <v>-7.4999999999999997E-3</v>
      </c>
      <c r="L10" s="18">
        <v>-0.38800000000000001</v>
      </c>
      <c r="M10" s="18">
        <v>-0.1618</v>
      </c>
    </row>
    <row r="11" spans="1:14" ht="15.75" x14ac:dyDescent="0.25">
      <c r="A11" t="s">
        <v>35</v>
      </c>
      <c r="B11" s="18">
        <v>-0.16270000000000001</v>
      </c>
      <c r="C11" s="18">
        <v>2.1642000000000001</v>
      </c>
      <c r="D11" s="18">
        <v>2.3342000000000001</v>
      </c>
      <c r="E11" s="18">
        <v>0.37390000000000001</v>
      </c>
      <c r="F11" s="18">
        <v>0.15040000000000001</v>
      </c>
      <c r="G11" s="18">
        <v>-0.34010000000000001</v>
      </c>
      <c r="H11" s="18">
        <v>0.72189999999999999</v>
      </c>
      <c r="I11" s="18">
        <v>0.10290000000000001</v>
      </c>
      <c r="J11" s="18">
        <v>0.49869999999999998</v>
      </c>
      <c r="K11" s="18">
        <v>-1.3722000000000001</v>
      </c>
      <c r="L11" s="18">
        <v>-0.6</v>
      </c>
      <c r="M11" s="18">
        <v>0.39800000000000002</v>
      </c>
    </row>
    <row r="12" spans="1:14" ht="15.75" x14ac:dyDescent="0.25">
      <c r="A12" t="s">
        <v>36</v>
      </c>
      <c r="B12" s="18">
        <v>3.8203999999999998</v>
      </c>
      <c r="C12" s="18">
        <v>4.2812000000000001</v>
      </c>
      <c r="D12" s="18">
        <v>2.9072</v>
      </c>
      <c r="E12" s="18">
        <v>2.7528999999999999</v>
      </c>
      <c r="F12" s="18">
        <v>2.0743</v>
      </c>
      <c r="G12" s="18">
        <v>2.8616999999999999</v>
      </c>
      <c r="H12" s="18">
        <v>4.8014999999999999</v>
      </c>
      <c r="I12" s="18">
        <v>1.21</v>
      </c>
      <c r="J12" s="18">
        <v>2.4331</v>
      </c>
      <c r="K12" s="18">
        <v>-0.3594</v>
      </c>
      <c r="L12" s="18">
        <v>0.71589999999999998</v>
      </c>
      <c r="M12" s="18">
        <v>2.0522999999999998</v>
      </c>
    </row>
    <row r="13" spans="1:14" ht="15.75" x14ac:dyDescent="0.25">
      <c r="A13" t="s">
        <v>1</v>
      </c>
      <c r="B13" s="18">
        <v>-0.41570000000000001</v>
      </c>
      <c r="C13" s="18">
        <v>0.88400000000000001</v>
      </c>
      <c r="D13" s="18">
        <v>1.2987</v>
      </c>
      <c r="E13" s="18">
        <v>1.3915999999999999</v>
      </c>
      <c r="F13" s="18">
        <v>1.0549999999999999</v>
      </c>
      <c r="G13" s="18">
        <v>-0.64339999999999997</v>
      </c>
      <c r="H13" s="18">
        <v>2.4701</v>
      </c>
      <c r="I13" s="18">
        <v>2.3169</v>
      </c>
      <c r="J13" s="18">
        <v>1.2747999999999999</v>
      </c>
      <c r="K13" s="18">
        <v>1.2483</v>
      </c>
      <c r="L13" s="18">
        <v>0.23849999999999999</v>
      </c>
      <c r="M13" s="18">
        <v>1.2221</v>
      </c>
    </row>
    <row r="14" spans="1:14" ht="15.75" x14ac:dyDescent="0.25">
      <c r="A14" t="s">
        <v>37</v>
      </c>
      <c r="B14" s="18">
        <v>0.92230000000000001</v>
      </c>
      <c r="C14" s="18">
        <v>0.51259999999999994</v>
      </c>
      <c r="D14" s="18">
        <v>-0.16719999999999999</v>
      </c>
      <c r="E14" s="18">
        <v>0.86429999999999996</v>
      </c>
      <c r="F14" s="18">
        <v>1.343</v>
      </c>
      <c r="G14" s="18">
        <v>-1.5800000000000002E-2</v>
      </c>
      <c r="H14" s="18">
        <v>0.4254</v>
      </c>
      <c r="I14" s="18">
        <v>-0.46689999999999998</v>
      </c>
      <c r="J14" s="18">
        <v>0.32040000000000002</v>
      </c>
      <c r="K14" s="18">
        <v>1.6647000000000001</v>
      </c>
      <c r="L14" s="18">
        <v>0.69020000000000004</v>
      </c>
      <c r="M14" s="18">
        <v>0.51100000000000001</v>
      </c>
    </row>
    <row r="15" spans="1:14" ht="15.75" x14ac:dyDescent="0.25">
      <c r="A15" t="s">
        <v>38</v>
      </c>
      <c r="B15" s="18">
        <v>0.80549999999999999</v>
      </c>
      <c r="C15" s="18">
        <v>1.4167000000000001</v>
      </c>
      <c r="D15" s="18">
        <v>1.5311999999999999</v>
      </c>
      <c r="E15" s="18">
        <v>1.9724999999999999</v>
      </c>
      <c r="F15" s="18">
        <v>-0.18559999999999999</v>
      </c>
      <c r="G15" s="18">
        <v>1.6041000000000001</v>
      </c>
      <c r="H15" s="18">
        <v>1.0996999999999999</v>
      </c>
      <c r="I15" s="18">
        <v>1.046</v>
      </c>
      <c r="J15" s="18">
        <v>1.4313</v>
      </c>
      <c r="K15" s="18">
        <v>-1.1025</v>
      </c>
      <c r="L15" s="18">
        <v>0.93610000000000004</v>
      </c>
      <c r="M15" s="18">
        <v>1.6700999999999999</v>
      </c>
    </row>
    <row r="16" spans="1:14" x14ac:dyDescent="0.2">
      <c r="D16" s="11"/>
      <c r="H16" s="11"/>
      <c r="M16" s="1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22" sqref="C22"/>
    </sheetView>
  </sheetViews>
  <sheetFormatPr defaultColWidth="10.875" defaultRowHeight="12.75" x14ac:dyDescent="0.2"/>
  <cols>
    <col min="1" max="1" width="21.25" style="2" bestFit="1" customWidth="1"/>
    <col min="2" max="16384" width="10.875" style="2"/>
  </cols>
  <sheetData>
    <row r="1" spans="1:15" ht="15.75" x14ac:dyDescent="0.25">
      <c r="A1" s="10" t="s">
        <v>2</v>
      </c>
      <c r="B1" t="s">
        <v>27</v>
      </c>
      <c r="C1" t="s">
        <v>28</v>
      </c>
      <c r="D1" t="s">
        <v>29</v>
      </c>
      <c r="E1" t="s">
        <v>30</v>
      </c>
      <c r="F1" t="s">
        <v>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1</v>
      </c>
      <c r="N1" t="s">
        <v>37</v>
      </c>
      <c r="O1" t="s">
        <v>38</v>
      </c>
    </row>
    <row r="2" spans="1:15" ht="15.75" x14ac:dyDescent="0.25">
      <c r="A2" t="s">
        <v>27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1</v>
      </c>
      <c r="O2">
        <v>0</v>
      </c>
    </row>
    <row r="3" spans="1:15" ht="15.75" x14ac:dyDescent="0.25">
      <c r="A3" t="s">
        <v>28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1</v>
      </c>
      <c r="L3">
        <v>0</v>
      </c>
      <c r="M3">
        <v>0</v>
      </c>
      <c r="N3">
        <v>1</v>
      </c>
      <c r="O3">
        <v>0</v>
      </c>
    </row>
    <row r="4" spans="1:15" ht="15.75" x14ac:dyDescent="0.25">
      <c r="A4" t="s">
        <v>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</row>
    <row r="5" spans="1:15" ht="15.75" x14ac:dyDescent="0.25">
      <c r="A5" t="s">
        <v>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</row>
    <row r="6" spans="1:15" ht="15.75" x14ac:dyDescent="0.25">
      <c r="A6" t="s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</row>
    <row r="7" spans="1:15" ht="15.75" x14ac:dyDescent="0.25">
      <c r="A7" t="s">
        <v>31</v>
      </c>
      <c r="B7">
        <v>0</v>
      </c>
      <c r="C7">
        <v>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1</v>
      </c>
      <c r="N7">
        <v>1</v>
      </c>
      <c r="O7">
        <v>0</v>
      </c>
    </row>
    <row r="8" spans="1:15" ht="15.75" x14ac:dyDescent="0.25">
      <c r="A8" t="s">
        <v>32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</row>
    <row r="9" spans="1:15" ht="15.75" x14ac:dyDescent="0.25">
      <c r="A9" t="s">
        <v>33</v>
      </c>
      <c r="B9">
        <v>0</v>
      </c>
      <c r="C9">
        <v>1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</row>
    <row r="10" spans="1:15" ht="15.75" x14ac:dyDescent="0.25">
      <c r="A10" t="s">
        <v>34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1</v>
      </c>
      <c r="O10">
        <v>0</v>
      </c>
    </row>
    <row r="11" spans="1:15" ht="15.75" x14ac:dyDescent="0.25">
      <c r="A11" t="s">
        <v>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ht="15.75" x14ac:dyDescent="0.25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</row>
    <row r="13" spans="1:15" ht="15.75" x14ac:dyDescent="0.25">
      <c r="A13" t="s">
        <v>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1</v>
      </c>
      <c r="O13">
        <v>0</v>
      </c>
    </row>
    <row r="14" spans="1:15" ht="15.75" x14ac:dyDescent="0.25">
      <c r="A14" t="s">
        <v>37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ht="15.75" x14ac:dyDescent="0.25">
      <c r="A15" t="s">
        <v>38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1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A2" sqref="A2:A15"/>
    </sheetView>
  </sheetViews>
  <sheetFormatPr defaultColWidth="10.875" defaultRowHeight="12.75" x14ac:dyDescent="0.2"/>
  <cols>
    <col min="1" max="1" width="21.25" style="2" bestFit="1" customWidth="1"/>
    <col min="2" max="16384" width="10.875" style="2"/>
  </cols>
  <sheetData>
    <row r="1" spans="1:15" ht="15.75" x14ac:dyDescent="0.25">
      <c r="A1" s="10" t="s">
        <v>2</v>
      </c>
      <c r="B1" t="s">
        <v>27</v>
      </c>
      <c r="C1" t="s">
        <v>28</v>
      </c>
      <c r="D1" t="s">
        <v>29</v>
      </c>
      <c r="E1" t="s">
        <v>30</v>
      </c>
      <c r="F1" t="s">
        <v>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1</v>
      </c>
      <c r="N1" t="s">
        <v>37</v>
      </c>
      <c r="O1" t="s">
        <v>38</v>
      </c>
    </row>
    <row r="2" spans="1:15" ht="15.75" x14ac:dyDescent="0.25">
      <c r="A2" t="s">
        <v>27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1</v>
      </c>
      <c r="O2">
        <v>0</v>
      </c>
    </row>
    <row r="3" spans="1:15" ht="15.75" x14ac:dyDescent="0.25">
      <c r="A3" t="s">
        <v>28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1</v>
      </c>
      <c r="L3">
        <v>0</v>
      </c>
      <c r="M3">
        <v>0</v>
      </c>
      <c r="N3">
        <v>1</v>
      </c>
      <c r="O3">
        <v>0</v>
      </c>
    </row>
    <row r="4" spans="1:15" ht="15.75" x14ac:dyDescent="0.25">
      <c r="A4" t="s">
        <v>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</row>
    <row r="5" spans="1:15" ht="15.75" x14ac:dyDescent="0.25">
      <c r="A5" t="s">
        <v>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</row>
    <row r="6" spans="1:15" ht="15.75" x14ac:dyDescent="0.25">
      <c r="A6" t="s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</row>
    <row r="7" spans="1:15" ht="15.75" x14ac:dyDescent="0.25">
      <c r="A7" t="s">
        <v>31</v>
      </c>
      <c r="B7">
        <v>0</v>
      </c>
      <c r="C7">
        <v>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1</v>
      </c>
      <c r="N7">
        <v>1</v>
      </c>
      <c r="O7">
        <v>0</v>
      </c>
    </row>
    <row r="8" spans="1:15" ht="15.75" x14ac:dyDescent="0.25">
      <c r="A8" t="s">
        <v>32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</row>
    <row r="9" spans="1:15" ht="15.75" x14ac:dyDescent="0.25">
      <c r="A9" t="s">
        <v>33</v>
      </c>
      <c r="B9">
        <v>0</v>
      </c>
      <c r="C9">
        <v>1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</row>
    <row r="10" spans="1:15" ht="15.75" x14ac:dyDescent="0.25">
      <c r="A10" t="s">
        <v>34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1</v>
      </c>
      <c r="O10">
        <v>0</v>
      </c>
    </row>
    <row r="11" spans="1:15" ht="15.75" x14ac:dyDescent="0.25">
      <c r="A11" t="s">
        <v>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ht="15.75" x14ac:dyDescent="0.25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</row>
    <row r="13" spans="1:15" ht="15.75" x14ac:dyDescent="0.25">
      <c r="A13" t="s">
        <v>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1</v>
      </c>
      <c r="O13">
        <v>0</v>
      </c>
    </row>
    <row r="14" spans="1:15" ht="15.75" x14ac:dyDescent="0.25">
      <c r="A14" t="s">
        <v>37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ht="15.75" x14ac:dyDescent="0.25">
      <c r="A15" t="s">
        <v>38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1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D15" sqref="D15"/>
    </sheetView>
  </sheetViews>
  <sheetFormatPr defaultColWidth="10.875" defaultRowHeight="12.75" x14ac:dyDescent="0.2"/>
  <cols>
    <col min="1" max="1" width="21.5" style="2" bestFit="1" customWidth="1"/>
    <col min="2" max="16384" width="10.875" style="2"/>
  </cols>
  <sheetData>
    <row r="1" spans="1:14" x14ac:dyDescent="0.2">
      <c r="A1" s="2" t="s">
        <v>24</v>
      </c>
      <c r="B1" s="5" t="s">
        <v>25</v>
      </c>
    </row>
    <row r="2" spans="1:14" x14ac:dyDescent="0.2">
      <c r="A2" s="2" t="s">
        <v>7</v>
      </c>
      <c r="B2" s="6">
        <v>2E-3</v>
      </c>
    </row>
    <row r="3" spans="1:14" x14ac:dyDescent="0.2">
      <c r="A3" s="2" t="s">
        <v>8</v>
      </c>
      <c r="B3" s="5">
        <v>1</v>
      </c>
    </row>
    <row r="4" spans="1:14" x14ac:dyDescent="0.2">
      <c r="A4" s="2" t="s">
        <v>9</v>
      </c>
      <c r="B4" s="6">
        <v>100000000</v>
      </c>
    </row>
    <row r="5" spans="1:14" x14ac:dyDescent="0.2">
      <c r="A5" s="2" t="s">
        <v>10</v>
      </c>
      <c r="B5" s="6">
        <v>9.9999999999999995E-7</v>
      </c>
    </row>
    <row r="6" spans="1:14" x14ac:dyDescent="0.2">
      <c r="A6" s="2" t="s">
        <v>11</v>
      </c>
      <c r="B6" s="6">
        <v>100000000</v>
      </c>
    </row>
    <row r="7" spans="1:14" x14ac:dyDescent="0.2">
      <c r="A7" s="2" t="s">
        <v>12</v>
      </c>
      <c r="B7" s="6">
        <v>9.9999999999999995E-7</v>
      </c>
    </row>
    <row r="8" spans="1:14" x14ac:dyDescent="0.2">
      <c r="A8" s="2" t="s">
        <v>13</v>
      </c>
      <c r="B8" s="7" t="s">
        <v>22</v>
      </c>
    </row>
    <row r="9" spans="1:14" x14ac:dyDescent="0.2">
      <c r="A9" s="2" t="s">
        <v>14</v>
      </c>
      <c r="B9" s="7">
        <v>0</v>
      </c>
    </row>
    <row r="10" spans="1:14" x14ac:dyDescent="0.2">
      <c r="A10" s="2" t="s">
        <v>15</v>
      </c>
      <c r="B10" s="7">
        <v>1</v>
      </c>
    </row>
    <row r="11" spans="1:14" x14ac:dyDescent="0.2">
      <c r="A11" s="2" t="s">
        <v>16</v>
      </c>
      <c r="B11" s="7">
        <v>1</v>
      </c>
    </row>
    <row r="12" spans="1:14" x14ac:dyDescent="0.2">
      <c r="A12" s="2" t="s">
        <v>17</v>
      </c>
      <c r="B12" s="7">
        <v>0</v>
      </c>
    </row>
    <row r="13" spans="1:14" x14ac:dyDescent="0.2">
      <c r="A13" s="2" t="s">
        <v>18</v>
      </c>
      <c r="B13" s="4">
        <v>0</v>
      </c>
    </row>
    <row r="14" spans="1:14" x14ac:dyDescent="0.2">
      <c r="A14" s="2" t="s">
        <v>19</v>
      </c>
      <c r="B14" s="4">
        <v>15</v>
      </c>
      <c r="C14" s="2">
        <v>30</v>
      </c>
      <c r="D14" s="2">
        <v>60</v>
      </c>
    </row>
    <row r="15" spans="1:14" x14ac:dyDescent="0.2">
      <c r="A15" s="2" t="s">
        <v>20</v>
      </c>
      <c r="B15" s="5" t="s">
        <v>23</v>
      </c>
      <c r="C15" s="12" t="s">
        <v>26</v>
      </c>
      <c r="D15" s="5"/>
    </row>
    <row r="16" spans="1:14" x14ac:dyDescent="0.2">
      <c r="A16" s="2" t="s">
        <v>21</v>
      </c>
      <c r="B16" s="2">
        <v>0</v>
      </c>
      <c r="C16" s="2">
        <v>5</v>
      </c>
      <c r="D16" s="2">
        <v>10</v>
      </c>
      <c r="E16" s="2">
        <v>15</v>
      </c>
      <c r="F16" s="2">
        <v>20</v>
      </c>
      <c r="G16" s="2">
        <v>25</v>
      </c>
      <c r="H16" s="2">
        <v>30</v>
      </c>
      <c r="I16" s="2">
        <v>35</v>
      </c>
      <c r="J16" s="2">
        <v>40</v>
      </c>
      <c r="K16" s="2">
        <v>45</v>
      </c>
      <c r="L16" s="2">
        <v>50</v>
      </c>
      <c r="M16" s="2">
        <v>55</v>
      </c>
      <c r="N16" s="2">
        <v>60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F14" sqref="F14"/>
    </sheetView>
  </sheetViews>
  <sheetFormatPr defaultColWidth="10.875" defaultRowHeight="12.75" x14ac:dyDescent="0.2"/>
  <cols>
    <col min="1" max="16384" width="10.875" style="2"/>
  </cols>
  <sheetData>
    <row r="1" spans="1:2" x14ac:dyDescent="0.2">
      <c r="A1" s="2" t="s">
        <v>3</v>
      </c>
      <c r="B1" s="2" t="s">
        <v>6</v>
      </c>
    </row>
    <row r="2" spans="1:2" ht="15.75" x14ac:dyDescent="0.25">
      <c r="A2" t="s">
        <v>27</v>
      </c>
      <c r="B2" s="2">
        <v>0</v>
      </c>
    </row>
    <row r="3" spans="1:2" ht="15.75" x14ac:dyDescent="0.25">
      <c r="A3" t="s">
        <v>28</v>
      </c>
      <c r="B3" s="2">
        <v>0</v>
      </c>
    </row>
    <row r="4" spans="1:2" ht="15.75" x14ac:dyDescent="0.25">
      <c r="A4" t="s">
        <v>29</v>
      </c>
      <c r="B4" s="2">
        <v>0</v>
      </c>
    </row>
    <row r="5" spans="1:2" ht="15.75" x14ac:dyDescent="0.25">
      <c r="A5" t="s">
        <v>30</v>
      </c>
      <c r="B5" s="2">
        <v>0</v>
      </c>
    </row>
    <row r="6" spans="1:2" ht="15.75" x14ac:dyDescent="0.25">
      <c r="A6" t="s">
        <v>0</v>
      </c>
      <c r="B6" s="2">
        <v>0</v>
      </c>
    </row>
    <row r="7" spans="1:2" ht="15.75" x14ac:dyDescent="0.25">
      <c r="A7" t="s">
        <v>31</v>
      </c>
      <c r="B7" s="2">
        <v>0</v>
      </c>
    </row>
    <row r="8" spans="1:2" ht="15.75" x14ac:dyDescent="0.25">
      <c r="A8" t="s">
        <v>32</v>
      </c>
      <c r="B8" s="2">
        <v>0</v>
      </c>
    </row>
    <row r="9" spans="1:2" ht="15.75" x14ac:dyDescent="0.25">
      <c r="A9" t="s">
        <v>33</v>
      </c>
      <c r="B9" s="2">
        <v>0</v>
      </c>
    </row>
    <row r="10" spans="1:2" ht="15.75" x14ac:dyDescent="0.25">
      <c r="A10" t="s">
        <v>34</v>
      </c>
      <c r="B10" s="2">
        <v>0</v>
      </c>
    </row>
    <row r="11" spans="1:2" ht="15.75" x14ac:dyDescent="0.25">
      <c r="A11" t="s">
        <v>35</v>
      </c>
      <c r="B11" s="2">
        <v>0</v>
      </c>
    </row>
    <row r="12" spans="1:2" ht="15.75" x14ac:dyDescent="0.25">
      <c r="A12" t="s">
        <v>36</v>
      </c>
      <c r="B12" s="2">
        <v>0</v>
      </c>
    </row>
    <row r="13" spans="1:2" ht="15.75" x14ac:dyDescent="0.25">
      <c r="A13" t="s">
        <v>1</v>
      </c>
      <c r="B13" s="2">
        <v>0</v>
      </c>
    </row>
    <row r="14" spans="1:2" ht="15.75" x14ac:dyDescent="0.25">
      <c r="A14" t="s">
        <v>37</v>
      </c>
      <c r="B14" s="2">
        <v>0</v>
      </c>
    </row>
    <row r="15" spans="1:2" ht="15.75" x14ac:dyDescent="0.25">
      <c r="A15" t="s">
        <v>38</v>
      </c>
      <c r="B15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wt_log2_expression</vt:lpstr>
      <vt:lpstr>dgln3_log2_expression</vt:lpstr>
      <vt:lpstr>network</vt:lpstr>
      <vt:lpstr>network_weights</vt:lpstr>
      <vt:lpstr>optimization_parameters</vt:lpstr>
      <vt:lpstr>threshold_b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Klein</dc:creator>
  <cp:lastModifiedBy>Kelly, Lauren</cp:lastModifiedBy>
  <dcterms:created xsi:type="dcterms:W3CDTF">2016-09-28T23:39:59Z</dcterms:created>
  <dcterms:modified xsi:type="dcterms:W3CDTF">2017-04-18T17:58:51Z</dcterms:modified>
</cp:coreProperties>
</file>