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G14" i="1" l="1"/>
  <c r="G16" i="1"/>
  <c r="D26" i="1"/>
  <c r="D25" i="1"/>
  <c r="D24" i="1"/>
  <c r="D23" i="1"/>
  <c r="D22" i="1"/>
  <c r="D21" i="1"/>
  <c r="C26" i="1"/>
  <c r="C25" i="1"/>
  <c r="C24" i="1"/>
  <c r="C23" i="1"/>
  <c r="C22" i="1"/>
  <c r="C21" i="1"/>
  <c r="M7" i="1"/>
  <c r="F14" i="1"/>
  <c r="M6" i="1"/>
  <c r="E14" i="1"/>
  <c r="M5" i="1"/>
  <c r="D14" i="1"/>
  <c r="M4" i="1"/>
  <c r="G13" i="1"/>
  <c r="L7" i="1"/>
  <c r="F13" i="1"/>
  <c r="L6" i="1"/>
  <c r="E13" i="1"/>
  <c r="L5" i="1"/>
  <c r="D13" i="1"/>
  <c r="L4" i="1"/>
  <c r="F16" i="1"/>
  <c r="E16" i="1"/>
  <c r="D16" i="1"/>
</calcChain>
</file>

<file path=xl/sharedStrings.xml><?xml version="1.0" encoding="utf-8"?>
<sst xmlns="http://schemas.openxmlformats.org/spreadsheetml/2006/main" count="34" uniqueCount="27">
  <si>
    <t>Treatment</t>
  </si>
  <si>
    <t>LPS Dose</t>
  </si>
  <si>
    <t>0mg</t>
  </si>
  <si>
    <t>5mg</t>
  </si>
  <si>
    <t>10mg</t>
  </si>
  <si>
    <t>15mg</t>
  </si>
  <si>
    <t>Standard Deviation</t>
  </si>
  <si>
    <t>Endpoint #</t>
  </si>
  <si>
    <t>Standard error</t>
  </si>
  <si>
    <t>For Graphing</t>
  </si>
  <si>
    <t>0 mg</t>
  </si>
  <si>
    <t>5 mg</t>
  </si>
  <si>
    <t>10 mg</t>
  </si>
  <si>
    <t>15 mg</t>
  </si>
  <si>
    <t>T-Test</t>
  </si>
  <si>
    <t>Correction</t>
  </si>
  <si>
    <t>Significant?</t>
  </si>
  <si>
    <t>0 v. 5</t>
  </si>
  <si>
    <t>Comparison (mg's)</t>
  </si>
  <si>
    <t>0 v. 10</t>
  </si>
  <si>
    <t>0 v. 15</t>
  </si>
  <si>
    <t>5 v. 10</t>
  </si>
  <si>
    <t>5 v. 15</t>
  </si>
  <si>
    <t>10 v. 15</t>
  </si>
  <si>
    <t>yes</t>
  </si>
  <si>
    <t xml:space="preserve">Inflammotin (pg/ml) </t>
  </si>
  <si>
    <t>Average (pg/mL)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</si>
</sst>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dosages</a:t>
            </a:r>
            <a:r>
              <a:rPr lang="en-US" baseline="0"/>
              <a:t> on inflammotin levels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905796150481191"/>
          <c:y val="0.29653944298629337"/>
          <c:w val="0.71256780402449693"/>
          <c:h val="0.5726425342665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Sheet1!$L$3</c:f>
              <c:strCache>
                <c:ptCount val="1"/>
                <c:pt idx="0">
                  <c:v>Average (pg/mL)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Sheet1!$M$4:$M$7</c:f>
                <c:numCache>
                  <c:formatCode>General</c:formatCode>
                  <c:ptCount val="4"/>
                  <c:pt idx="0">
                    <c:v>1.5230101772476774</c:v>
                  </c:pt>
                  <c:pt idx="1">
                    <c:v>1.5939315473939779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plus>
            <c:minus>
              <c:numRef>
                <c:f>Sheet1!$M$4:$M$7</c:f>
                <c:numCache>
                  <c:formatCode>General</c:formatCode>
                  <c:ptCount val="4"/>
                  <c:pt idx="0">
                    <c:v>1.5230101772476774</c:v>
                  </c:pt>
                  <c:pt idx="1">
                    <c:v>1.5939315473939779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minus>
          </c:errBars>
          <c:cat>
            <c:strRef>
              <c:f>Sheet1!$K$4:$K$7</c:f>
              <c:strCache>
                <c:ptCount val="4"/>
                <c:pt idx="0">
                  <c:v>0 mg</c:v>
                </c:pt>
                <c:pt idx="1">
                  <c:v>5 mg</c:v>
                </c:pt>
                <c:pt idx="2">
                  <c:v>10 mg</c:v>
                </c:pt>
                <c:pt idx="3">
                  <c:v>15 mg</c:v>
                </c:pt>
              </c:strCache>
            </c:strRef>
          </c:cat>
          <c:val>
            <c:numRef>
              <c:f>Sheet1!$L$4:$L$7</c:f>
              <c:numCache>
                <c:formatCode>General</c:formatCode>
                <c:ptCount val="4"/>
                <c:pt idx="0">
                  <c:v>3.8339999999999996</c:v>
                </c:pt>
                <c:pt idx="1">
                  <c:v>8.9320000000000004</c:v>
                </c:pt>
                <c:pt idx="2">
                  <c:v>61.622</c:v>
                </c:pt>
                <c:pt idx="3">
                  <c:v>657.94100000000003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9536"/>
        <c:axId val="81568896"/>
      </c:barChart>
      <c:catAx>
        <c:axId val="5828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Dosages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1568896"/>
        <c:crosses val="autoZero"/>
        <c:auto val="1"/>
        <c:lblAlgn val="ctr"/>
        <c:lblOffset val="100"/>
        <c:noMultiLvlLbl val="0"/>
      </c:catAx>
      <c:valAx>
        <c:axId val="81568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1000" b="0" i="0" u="none" strike="noStrike" baseline="0">
                    <a:effectLst/>
                  </a:rPr>
                  <a:t>Inflammotin (pg/ml)</a:t>
                </a:r>
                <a:r>
                  <a:rPr lang="en-US" sz="1000" b="0" i="0" u="none" strike="noStrike" baseline="0"/>
                  <a:t> </a:t>
                </a:r>
                <a:endParaRPr lang="en-US" sz="10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28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485774</xdr:colOff>
      <xdr:row>8</xdr:row>
      <xdr:rowOff>19049</xdr:rowOff>
    </xdr:from>
    <xdr:to>
      <xdr:col>16</xdr:col>
      <xdr:colOff>142875</xdr:colOff>
      <xdr:row>34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342900</xdr:colOff>
      <xdr:row>15</xdr:row>
      <xdr:rowOff>171450</xdr:rowOff>
    </xdr:from>
    <xdr:to>
      <xdr:col>13</xdr:col>
      <xdr:colOff>590550</xdr:colOff>
      <xdr:row>17</xdr:row>
      <xdr:rowOff>28575</xdr:rowOff>
    </xdr:to>
    <xdr:sp macro="" textlink="">
      <xdr:nvSpPr>
        <xdr:cNvPr id="4" name="TextBox 1"/>
        <xdr:cNvSpPr txBox="1"/>
      </xdr:nvSpPr>
      <xdr:spPr>
        <a:xfrm>
          <a:off x="11925300" y="3114675"/>
          <a:ext cx="247650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*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0.22759</cdr:x>
      <cdr:y>0.77383</cdr:y>
    </cdr:from>
    <cdr:to>
      <cdr:x>0.26345</cdr:x>
      <cdr:y>0.82243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71626" y="3943351"/>
          <a:ext cx="2476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*</a:t>
          </a:r>
          <a:endParaRPr lang="en-US" sz="1100"/>
        </a:p>
      </cdr:txBody>
    </cdr:sp>
  </cdr:relSizeAnchor>
  <cdr:relSizeAnchor xmlns:cdr="http://schemas.openxmlformats.org/drawingml/2006/chartDrawing">
    <cdr:from>
      <cdr:x>0.41011</cdr:x>
      <cdr:y>0.77009</cdr:y>
    </cdr:from>
    <cdr:to>
      <cdr:x>0.44598</cdr:x>
      <cdr:y>0.81869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832100" y="3924300"/>
          <a:ext cx="2476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*</a:t>
          </a:r>
          <a:endParaRPr lang="en-US" sz="1100"/>
        </a:p>
      </cdr:txBody>
    </cdr:sp>
  </cdr:relSizeAnchor>
  <cdr:relSizeAnchor xmlns:cdr="http://schemas.openxmlformats.org/drawingml/2006/chartDrawing">
    <cdr:from>
      <cdr:x>0.58529</cdr:x>
      <cdr:y>0.75016</cdr:y>
    </cdr:from>
    <cdr:to>
      <cdr:x>0.62115</cdr:x>
      <cdr:y>0.79875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41775" y="3822700"/>
          <a:ext cx="2476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*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ylor/Downloads/Actual%20An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Inflammotin (pg/ml)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I2" sqref="I2"/>
    </sheetView>
  </sheetViews>
  <sheetFormatPr defaultRowHeight="15" x14ac:dyDescent="0.25"/>
  <cols>
    <col min="2" max="2" width="19.42578125" customWidth="1"/>
    <col min="3" max="3" width="20.5703125" customWidth="1"/>
    <col min="4" max="4" width="12.42578125" customWidth="1"/>
    <col min="5" max="5" width="12.5703125" customWidth="1"/>
    <col min="12" max="12" width="19.85546875" customWidth="1"/>
    <col min="13" max="13" width="24.85546875" customWidth="1"/>
  </cols>
  <sheetData>
    <row r="1" spans="1:14" x14ac:dyDescent="0.25">
      <c r="D1" s="8" t="s">
        <v>0</v>
      </c>
      <c r="E1" s="3"/>
      <c r="F1" s="3"/>
      <c r="G1" s="3"/>
    </row>
    <row r="2" spans="1:14" ht="15.75" x14ac:dyDescent="0.25"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K2" s="2" t="s">
        <v>9</v>
      </c>
      <c r="L2" s="2"/>
      <c r="M2" s="2"/>
      <c r="N2" s="2"/>
    </row>
    <row r="3" spans="1:14" ht="15.75" x14ac:dyDescent="0.25">
      <c r="C3" s="11" t="s">
        <v>25</v>
      </c>
      <c r="D3" s="12">
        <v>5.23</v>
      </c>
      <c r="E3" s="12">
        <v>10.72</v>
      </c>
      <c r="F3" s="12">
        <v>100.19</v>
      </c>
      <c r="G3" s="13">
        <v>793.17</v>
      </c>
      <c r="K3" s="6"/>
      <c r="L3" s="1" t="s">
        <v>26</v>
      </c>
      <c r="M3" s="1" t="s">
        <v>6</v>
      </c>
      <c r="N3" s="6"/>
    </row>
    <row r="4" spans="1:14" ht="15.75" x14ac:dyDescent="0.25">
      <c r="C4" s="3"/>
      <c r="D4" s="12">
        <v>1.01</v>
      </c>
      <c r="E4" s="12">
        <v>9.2899999999999991</v>
      </c>
      <c r="F4" s="12">
        <v>75.92</v>
      </c>
      <c r="G4" s="13">
        <v>476.67</v>
      </c>
      <c r="K4" s="1" t="s">
        <v>10</v>
      </c>
      <c r="L4" s="7">
        <f>D13</f>
        <v>3.8339999999999996</v>
      </c>
      <c r="M4" s="7">
        <f>D14</f>
        <v>1.5230101772476774</v>
      </c>
      <c r="N4" s="6"/>
    </row>
    <row r="5" spans="1:14" ht="15.75" x14ac:dyDescent="0.25">
      <c r="C5" s="3"/>
      <c r="D5" s="12">
        <v>4.2300000000000004</v>
      </c>
      <c r="E5" s="12">
        <v>8.4600000000000009</v>
      </c>
      <c r="F5" s="12">
        <v>23.46</v>
      </c>
      <c r="G5" s="13">
        <v>771.45</v>
      </c>
      <c r="K5" s="1" t="s">
        <v>11</v>
      </c>
      <c r="L5" s="7">
        <f>E13</f>
        <v>8.9320000000000004</v>
      </c>
      <c r="M5" s="7">
        <f>E14</f>
        <v>1.5939315473939779</v>
      </c>
      <c r="N5" s="6"/>
    </row>
    <row r="6" spans="1:14" ht="15.75" x14ac:dyDescent="0.25">
      <c r="C6" s="3"/>
      <c r="D6" s="12">
        <v>1.87</v>
      </c>
      <c r="E6" s="12">
        <v>10.19</v>
      </c>
      <c r="F6" s="12">
        <v>70.87</v>
      </c>
      <c r="G6" s="13">
        <v>795.09</v>
      </c>
      <c r="K6" s="1" t="s">
        <v>12</v>
      </c>
      <c r="L6" s="7">
        <f>F13</f>
        <v>61.622</v>
      </c>
      <c r="M6" s="7">
        <f>F14</f>
        <v>30.110693855247586</v>
      </c>
      <c r="N6" s="6"/>
    </row>
    <row r="7" spans="1:14" ht="15.75" x14ac:dyDescent="0.25">
      <c r="C7" s="3"/>
      <c r="D7" s="12">
        <v>3.67</v>
      </c>
      <c r="E7" s="12">
        <v>7.29</v>
      </c>
      <c r="F7" s="12">
        <v>19.27</v>
      </c>
      <c r="G7" s="13">
        <v>181.27</v>
      </c>
      <c r="K7" s="1" t="s">
        <v>13</v>
      </c>
      <c r="L7" s="7">
        <f>G13</f>
        <v>657.94100000000003</v>
      </c>
      <c r="M7" s="7">
        <f>G14</f>
        <v>212.9429762192479</v>
      </c>
      <c r="N7" s="6"/>
    </row>
    <row r="8" spans="1:14" x14ac:dyDescent="0.25">
      <c r="C8" s="3"/>
      <c r="D8" s="12">
        <v>2.98</v>
      </c>
      <c r="E8" s="12">
        <v>7.54</v>
      </c>
      <c r="F8" s="12">
        <v>99.65</v>
      </c>
      <c r="G8" s="13">
        <v>752.78</v>
      </c>
      <c r="K8" s="5"/>
    </row>
    <row r="9" spans="1:14" x14ac:dyDescent="0.25">
      <c r="C9" s="3"/>
      <c r="D9" s="12">
        <v>5.83</v>
      </c>
      <c r="E9" s="12">
        <v>8.67</v>
      </c>
      <c r="F9" s="12">
        <v>38.369999999999997</v>
      </c>
      <c r="G9" s="13">
        <v>934.23</v>
      </c>
    </row>
    <row r="10" spans="1:14" x14ac:dyDescent="0.25">
      <c r="C10" s="3"/>
      <c r="D10" s="12">
        <v>5.24</v>
      </c>
      <c r="E10" s="12">
        <v>6.15</v>
      </c>
      <c r="F10" s="12">
        <v>76.260000000000005</v>
      </c>
      <c r="G10" s="13">
        <v>554.87</v>
      </c>
    </row>
    <row r="11" spans="1:14" x14ac:dyDescent="0.25">
      <c r="C11" s="3"/>
      <c r="D11" s="12">
        <v>4.2699999999999996</v>
      </c>
      <c r="E11" s="12">
        <v>10.92</v>
      </c>
      <c r="F11" s="12">
        <v>35.25</v>
      </c>
      <c r="G11" s="13">
        <v>692.23</v>
      </c>
    </row>
    <row r="12" spans="1:14" x14ac:dyDescent="0.25">
      <c r="C12" s="3"/>
      <c r="D12" s="14">
        <v>4.01</v>
      </c>
      <c r="E12" s="14">
        <v>10.09</v>
      </c>
      <c r="F12" s="14">
        <v>76.98</v>
      </c>
      <c r="G12" s="15">
        <v>627.65</v>
      </c>
    </row>
    <row r="13" spans="1:14" ht="15.75" x14ac:dyDescent="0.25">
      <c r="C13" s="18" t="s">
        <v>26</v>
      </c>
      <c r="D13" s="4">
        <f>AVERAGE(D3:D12)</f>
        <v>3.8339999999999996</v>
      </c>
      <c r="E13" s="4">
        <f>AVERAGE(E3:E12)</f>
        <v>8.9320000000000004</v>
      </c>
      <c r="F13" s="4">
        <f>AVERAGE(F3:F12)</f>
        <v>61.622</v>
      </c>
      <c r="G13" s="4">
        <f>AVERAGE(G3:G12)</f>
        <v>657.94100000000003</v>
      </c>
    </row>
    <row r="14" spans="1:14" ht="15.75" x14ac:dyDescent="0.25">
      <c r="A14" s="6"/>
      <c r="C14" s="18" t="s">
        <v>6</v>
      </c>
      <c r="D14" s="4">
        <f>STDEV(D3:D12)</f>
        <v>1.5230101772476774</v>
      </c>
      <c r="E14" s="4">
        <f>STDEV(E3:E12)</f>
        <v>1.5939315473939779</v>
      </c>
      <c r="F14" s="4">
        <f>STDEV(F3:F12)</f>
        <v>30.110693855247586</v>
      </c>
      <c r="G14" s="4">
        <f>STDEV(G3:G12)</f>
        <v>212.9429762192479</v>
      </c>
    </row>
    <row r="15" spans="1:14" ht="15.75" x14ac:dyDescent="0.25">
      <c r="A15" s="6"/>
      <c r="C15" s="18" t="s">
        <v>7</v>
      </c>
      <c r="D15" s="4">
        <v>10</v>
      </c>
      <c r="E15" s="16">
        <v>10</v>
      </c>
      <c r="F15" s="16">
        <v>10</v>
      </c>
      <c r="G15" s="17">
        <v>10</v>
      </c>
    </row>
    <row r="16" spans="1:14" ht="15.75" x14ac:dyDescent="0.25">
      <c r="B16" s="10"/>
      <c r="C16" s="18" t="s">
        <v>8</v>
      </c>
      <c r="D16" s="4">
        <f>D14/SQRT(D15)</f>
        <v>0.48161810597194138</v>
      </c>
      <c r="E16" s="4">
        <f>E14/SQRT(E15)</f>
        <v>0.50404541241615919</v>
      </c>
      <c r="F16" s="4">
        <f>F14/SQRT(F15)</f>
        <v>9.521837451061872</v>
      </c>
      <c r="G16" s="4">
        <f>G14/SQRT(G15)</f>
        <v>67.338481658789405</v>
      </c>
    </row>
    <row r="20" spans="2:5" x14ac:dyDescent="0.25">
      <c r="B20" s="8" t="s">
        <v>18</v>
      </c>
      <c r="C20" s="8" t="s">
        <v>14</v>
      </c>
      <c r="D20" s="8" t="s">
        <v>15</v>
      </c>
      <c r="E20" s="8" t="s">
        <v>16</v>
      </c>
    </row>
    <row r="21" spans="2:5" x14ac:dyDescent="0.25">
      <c r="B21" s="3" t="s">
        <v>17</v>
      </c>
      <c r="C21" s="3">
        <f>_xlfn.T.TEST(D3:D12,E3:E12,2,2)</f>
        <v>8.5963071503676973E-7</v>
      </c>
      <c r="D21" s="3">
        <f>0.05/6</f>
        <v>8.3333333333333332E-3</v>
      </c>
      <c r="E21" s="3" t="s">
        <v>24</v>
      </c>
    </row>
    <row r="22" spans="2:5" x14ac:dyDescent="0.25">
      <c r="B22" s="3" t="s">
        <v>19</v>
      </c>
      <c r="C22" s="3">
        <f>_xlfn.T.TEST(D3:D12,F3:F12,2,2)</f>
        <v>9.9437729171972701E-6</v>
      </c>
      <c r="D22" s="3">
        <f t="shared" ref="D22:D26" si="0">0.05/6</f>
        <v>8.3333333333333332E-3</v>
      </c>
      <c r="E22" s="3" t="s">
        <v>24</v>
      </c>
    </row>
    <row r="23" spans="2:5" x14ac:dyDescent="0.25">
      <c r="B23" s="3" t="s">
        <v>20</v>
      </c>
      <c r="C23" s="3">
        <f>_xlfn.T.TEST(D3:D12,G3:G12,2,2)</f>
        <v>1.3943616175894689E-8</v>
      </c>
      <c r="D23" s="3">
        <f t="shared" si="0"/>
        <v>8.3333333333333332E-3</v>
      </c>
      <c r="E23" s="3" t="s">
        <v>24</v>
      </c>
    </row>
    <row r="24" spans="2:5" x14ac:dyDescent="0.25">
      <c r="B24" s="3" t="s">
        <v>21</v>
      </c>
      <c r="C24" s="3">
        <f>_xlfn.T.TEST(E3:E12,F3:F12,2,2)</f>
        <v>3.0185926954113639E-5</v>
      </c>
      <c r="D24" s="3">
        <f t="shared" si="0"/>
        <v>8.3333333333333332E-3</v>
      </c>
      <c r="E24" s="3" t="s">
        <v>24</v>
      </c>
    </row>
    <row r="25" spans="2:5" x14ac:dyDescent="0.25">
      <c r="B25" s="3" t="s">
        <v>22</v>
      </c>
      <c r="C25" s="3">
        <f>_xlfn.T.TEST(E3:E12,G3:G12,2,2)</f>
        <v>1.5710073574917412E-8</v>
      </c>
      <c r="D25" s="3">
        <f t="shared" si="0"/>
        <v>8.3333333333333332E-3</v>
      </c>
      <c r="E25" s="3" t="s">
        <v>24</v>
      </c>
    </row>
    <row r="26" spans="2:5" x14ac:dyDescent="0.25">
      <c r="B26" s="3" t="s">
        <v>23</v>
      </c>
      <c r="C26" s="3">
        <f>_xlfn.T.TEST(F3:F12,G3:G12,2,2)</f>
        <v>6.4824009432504874E-8</v>
      </c>
      <c r="D26" s="3">
        <f t="shared" si="0"/>
        <v>8.3333333333333332E-3</v>
      </c>
      <c r="E26" s="3" t="s">
        <v>24</v>
      </c>
    </row>
  </sheetData>
  <mergeCells count="1">
    <mergeCell ref="K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Taylor</cp:lastModifiedBy>
  <dcterms:created xsi:type="dcterms:W3CDTF">2015-01-28T19:27:03Z</dcterms:created>
  <dcterms:modified xsi:type="dcterms:W3CDTF">2015-01-28T20:51:13Z</dcterms:modified>
</cp:coreProperties>
</file>