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965" yWindow="-30" windowWidth="14400" windowHeight="678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J21" i="1"/>
  <c r="J22"/>
  <c r="J20"/>
  <c r="E22"/>
  <c r="E21"/>
  <c r="E20"/>
  <c r="D19"/>
  <c r="I23"/>
  <c r="I19"/>
  <c r="D23"/>
  <c r="B23"/>
  <c r="B19"/>
  <c r="E16" l="1"/>
  <c r="F16" s="1"/>
  <c r="F19" s="1"/>
  <c r="F21"/>
  <c r="J18"/>
  <c r="K18" s="1"/>
  <c r="K21"/>
  <c r="J17"/>
  <c r="K17" s="1"/>
  <c r="K22"/>
  <c r="F20"/>
  <c r="F22"/>
  <c r="K20"/>
  <c r="E18"/>
  <c r="F18" s="1"/>
  <c r="G18" s="1"/>
  <c r="E17"/>
  <c r="F17" s="1"/>
  <c r="G17" s="1"/>
  <c r="J16"/>
  <c r="K16" s="1"/>
  <c r="G22" l="1"/>
  <c r="G21"/>
  <c r="K19"/>
  <c r="G20" l="1"/>
  <c r="G16"/>
  <c r="L16"/>
  <c r="L18"/>
  <c r="L17"/>
  <c r="L21"/>
  <c r="L22"/>
  <c r="L20"/>
  <c r="G23" l="1"/>
  <c r="G19"/>
  <c r="L19"/>
  <c r="L23"/>
</calcChain>
</file>

<file path=xl/sharedStrings.xml><?xml version="1.0" encoding="utf-8"?>
<sst xmlns="http://schemas.openxmlformats.org/spreadsheetml/2006/main" count="58" uniqueCount="36">
  <si>
    <t>Treatment</t>
  </si>
  <si>
    <t>average</t>
  </si>
  <si>
    <t>18S Ct</t>
  </si>
  <si>
    <t>NAC</t>
  </si>
  <si>
    <t>NTCRT</t>
  </si>
  <si>
    <t>NTCPCR</t>
  </si>
  <si>
    <t>Treatment X</t>
  </si>
  <si>
    <t>Treatment Y</t>
  </si>
  <si>
    <t>IL-6 Ct</t>
  </si>
  <si>
    <r>
      <t>D</t>
    </r>
    <r>
      <rPr>
        <b/>
        <u/>
        <sz val="8"/>
        <color theme="0"/>
        <rFont val="Geneva"/>
      </rPr>
      <t>Ct IL-6</t>
    </r>
  </si>
  <si>
    <t>OSM Ct</t>
  </si>
  <si>
    <r>
      <t>D</t>
    </r>
    <r>
      <rPr>
        <b/>
        <u/>
        <sz val="8"/>
        <color theme="0"/>
        <rFont val="Geneva"/>
      </rPr>
      <t>Ct OSM</t>
    </r>
  </si>
  <si>
    <t>Rel. Exp. IL-6</t>
  </si>
  <si>
    <t xml:space="preserve">Rel. Exp. OSM </t>
  </si>
  <si>
    <t>Calibrated IL-6</t>
  </si>
  <si>
    <t>Calibrated OSM</t>
  </si>
  <si>
    <t>A</t>
  </si>
  <si>
    <t>B</t>
  </si>
  <si>
    <t>C</t>
  </si>
  <si>
    <t>D</t>
  </si>
  <si>
    <t>E</t>
  </si>
  <si>
    <t>F</t>
  </si>
  <si>
    <t>G</t>
  </si>
  <si>
    <t>X:18S</t>
  </si>
  <si>
    <t>X:IL-6</t>
  </si>
  <si>
    <t>X:OSM</t>
  </si>
  <si>
    <t>Y:18S</t>
  </si>
  <si>
    <t>Y:IL-6</t>
  </si>
  <si>
    <t>Y:OSM</t>
  </si>
  <si>
    <t>Treatment: Probe</t>
  </si>
  <si>
    <t>Look at the formulas in each cell to see how these values were calculated.</t>
  </si>
  <si>
    <t>From the template, the value in excel cell B1 corresponds to B16, from B2 to B17, from B3 to B18</t>
  </si>
  <si>
    <t>In this example cells were treated with X (control) or Y and we want to measre IL-6 or OSM relative to 18S.</t>
  </si>
  <si>
    <t xml:space="preserve">Note that these numbers are meant to represent  replicates of three and therefore should be very close in value to one another... </t>
  </si>
  <si>
    <t>...but these numbers are actually the average of triplicate Taqman samples that came from samples from 3 individual mice</t>
  </si>
  <si>
    <t>So Treatment Y caused IL-6 to increase 4.6 fold from baseline (Treatment X). OSM was increased 1.5 fold.</t>
  </si>
</sst>
</file>

<file path=xl/styles.xml><?xml version="1.0" encoding="utf-8"?>
<styleSheet xmlns="http://schemas.openxmlformats.org/spreadsheetml/2006/main">
  <numFmts count="1">
    <numFmt numFmtId="164" formatCode="0.0000"/>
  </numFmts>
  <fonts count="11">
    <font>
      <sz val="10"/>
      <name val="Arial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u/>
      <sz val="8"/>
      <name val="Geneva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u/>
      <sz val="8"/>
      <color theme="0"/>
      <name val="Geneva"/>
    </font>
    <font>
      <b/>
      <u/>
      <sz val="8"/>
      <color theme="0"/>
      <name val="Symbol"/>
      <family val="1"/>
      <charset val="2"/>
    </font>
    <font>
      <b/>
      <sz val="8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theme="4" tint="0.79998168889431442"/>
      </patternFill>
    </fill>
    <fill>
      <patternFill patternType="solid">
        <fgColor theme="1"/>
        <bgColor theme="4"/>
      </patternFill>
    </fill>
    <fill>
      <patternFill patternType="solid">
        <fgColor theme="1"/>
        <bgColor theme="4" tint="0.59999389629810485"/>
      </patternFill>
    </fill>
    <fill>
      <patternFill patternType="solid">
        <fgColor theme="1"/>
        <bgColor theme="4" tint="0.79998168889431442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6">
    <xf numFmtId="0" fontId="0" fillId="0" borderId="0" xfId="0"/>
    <xf numFmtId="164" fontId="1" fillId="0" borderId="0" xfId="0" applyNumberFormat="1" applyFont="1"/>
    <xf numFmtId="164" fontId="3" fillId="0" borderId="0" xfId="0" applyNumberFormat="1" applyFont="1"/>
    <xf numFmtId="164" fontId="7" fillId="2" borderId="1" xfId="0" applyNumberFormat="1" applyFont="1" applyFill="1" applyBorder="1"/>
    <xf numFmtId="164" fontId="8" fillId="2" borderId="1" xfId="0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6" fillId="3" borderId="2" xfId="0" applyNumberFormat="1" applyFont="1" applyFill="1" applyBorder="1"/>
    <xf numFmtId="164" fontId="5" fillId="3" borderId="2" xfId="2" applyNumberFormat="1" applyFont="1" applyFill="1" applyBorder="1"/>
    <xf numFmtId="164" fontId="5" fillId="3" borderId="2" xfId="1" applyNumberFormat="1" applyFont="1" applyFill="1" applyBorder="1"/>
    <xf numFmtId="164" fontId="6" fillId="3" borderId="2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6" fillId="4" borderId="3" xfId="0" applyNumberFormat="1" applyFont="1" applyFill="1" applyBorder="1"/>
    <xf numFmtId="164" fontId="6" fillId="4" borderId="4" xfId="0" applyNumberFormat="1" applyFont="1" applyFill="1" applyBorder="1"/>
    <xf numFmtId="164" fontId="3" fillId="5" borderId="4" xfId="0" applyNumberFormat="1" applyFont="1" applyFill="1" applyBorder="1"/>
    <xf numFmtId="164" fontId="6" fillId="4" borderId="4" xfId="0" applyNumberFormat="1" applyFont="1" applyFill="1" applyBorder="1" applyAlignment="1">
      <alignment horizontal="center"/>
    </xf>
    <xf numFmtId="164" fontId="6" fillId="4" borderId="5" xfId="0" applyNumberFormat="1" applyFont="1" applyFill="1" applyBorder="1"/>
    <xf numFmtId="164" fontId="6" fillId="3" borderId="1" xfId="0" applyNumberFormat="1" applyFont="1" applyFill="1" applyBorder="1"/>
    <xf numFmtId="164" fontId="6" fillId="4" borderId="1" xfId="0" applyNumberFormat="1" applyFont="1" applyFill="1" applyBorder="1" applyAlignment="1">
      <alignment horizontal="center"/>
    </xf>
    <xf numFmtId="164" fontId="6" fillId="4" borderId="6" xfId="0" applyNumberFormat="1" applyFont="1" applyFill="1" applyBorder="1" applyAlignment="1">
      <alignment horizontal="right"/>
    </xf>
    <xf numFmtId="164" fontId="6" fillId="4" borderId="7" xfId="0" applyNumberFormat="1" applyFont="1" applyFill="1" applyBorder="1"/>
    <xf numFmtId="164" fontId="6" fillId="4" borderId="7" xfId="0" applyNumberFormat="1" applyFont="1" applyFill="1" applyBorder="1" applyAlignment="1">
      <alignment horizontal="center"/>
    </xf>
    <xf numFmtId="164" fontId="10" fillId="6" borderId="7" xfId="0" applyNumberFormat="1" applyFont="1" applyFill="1" applyBorder="1" applyAlignment="1">
      <alignment horizontal="center"/>
    </xf>
    <xf numFmtId="164" fontId="3" fillId="5" borderId="1" xfId="0" applyNumberFormat="1" applyFont="1" applyFill="1" applyBorder="1"/>
    <xf numFmtId="164" fontId="6" fillId="4" borderId="1" xfId="0" applyNumberFormat="1" applyFont="1" applyFill="1" applyBorder="1"/>
    <xf numFmtId="164" fontId="6" fillId="3" borderId="1" xfId="0" applyNumberFormat="1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left"/>
    </xf>
    <xf numFmtId="164" fontId="8" fillId="7" borderId="1" xfId="0" applyNumberFormat="1" applyFont="1" applyFill="1" applyBorder="1" applyAlignment="1">
      <alignment horizontal="center"/>
    </xf>
    <xf numFmtId="164" fontId="5" fillId="8" borderId="2" xfId="2" applyNumberFormat="1" applyFont="1" applyFill="1" applyBorder="1"/>
    <xf numFmtId="164" fontId="6" fillId="9" borderId="4" xfId="0" applyNumberFormat="1" applyFont="1" applyFill="1" applyBorder="1"/>
    <xf numFmtId="164" fontId="6" fillId="8" borderId="1" xfId="0" applyNumberFormat="1" applyFont="1" applyFill="1" applyBorder="1"/>
    <xf numFmtId="164" fontId="6" fillId="9" borderId="7" xfId="0" applyNumberFormat="1" applyFont="1" applyFill="1" applyBorder="1"/>
    <xf numFmtId="164" fontId="3" fillId="10" borderId="4" xfId="0" applyNumberFormat="1" applyFont="1" applyFill="1" applyBorder="1"/>
    <xf numFmtId="164" fontId="3" fillId="10" borderId="1" xfId="0" applyNumberFormat="1" applyFont="1" applyFill="1" applyBorder="1"/>
    <xf numFmtId="164" fontId="6" fillId="9" borderId="1" xfId="0" applyNumberFormat="1" applyFont="1" applyFill="1" applyBorder="1"/>
    <xf numFmtId="164" fontId="6" fillId="8" borderId="2" xfId="0" applyNumberFormat="1" applyFont="1" applyFill="1" applyBorder="1" applyAlignment="1">
      <alignment horizontal="center"/>
    </xf>
    <xf numFmtId="164" fontId="6" fillId="9" borderId="4" xfId="0" applyNumberFormat="1" applyFont="1" applyFill="1" applyBorder="1" applyAlignment="1">
      <alignment horizontal="center"/>
    </xf>
    <xf numFmtId="164" fontId="6" fillId="9" borderId="1" xfId="0" applyNumberFormat="1" applyFont="1" applyFill="1" applyBorder="1" applyAlignment="1">
      <alignment horizontal="center"/>
    </xf>
    <xf numFmtId="164" fontId="6" fillId="8" borderId="1" xfId="0" applyNumberFormat="1" applyFont="1" applyFill="1" applyBorder="1" applyAlignment="1">
      <alignment horizontal="center"/>
    </xf>
    <xf numFmtId="164" fontId="10" fillId="9" borderId="7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4" fontId="6" fillId="3" borderId="0" xfId="0" applyNumberFormat="1" applyFont="1" applyFill="1" applyBorder="1"/>
    <xf numFmtId="164" fontId="6" fillId="8" borderId="0" xfId="0" applyNumberFormat="1" applyFont="1" applyFill="1" applyBorder="1"/>
    <xf numFmtId="164" fontId="6" fillId="3" borderId="0" xfId="0" applyNumberFormat="1" applyFont="1" applyFill="1" applyBorder="1" applyAlignment="1">
      <alignment horizontal="center"/>
    </xf>
    <xf numFmtId="164" fontId="6" fillId="8" borderId="0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48"/>
  <sheetViews>
    <sheetView tabSelected="1" workbookViewId="0">
      <selection activeCell="U21" sqref="U21"/>
    </sheetView>
  </sheetViews>
  <sheetFormatPr defaultColWidth="25.140625" defaultRowHeight="11.25"/>
  <cols>
    <col min="1" max="1" width="9.42578125" style="2" bestFit="1" customWidth="1"/>
    <col min="2" max="2" width="6.5703125" style="2" bestFit="1" customWidth="1"/>
    <col min="3" max="3" width="6.5703125" style="2" customWidth="1"/>
    <col min="4" max="4" width="6.5703125" style="2" bestFit="1" customWidth="1"/>
    <col min="5" max="5" width="7.140625" style="2" bestFit="1" customWidth="1"/>
    <col min="6" max="6" width="10.7109375" style="2" bestFit="1" customWidth="1"/>
    <col min="7" max="7" width="12.7109375" style="2" customWidth="1"/>
    <col min="8" max="8" width="7.42578125" style="2" customWidth="1"/>
    <col min="9" max="9" width="6.7109375" style="2" bestFit="1" customWidth="1"/>
    <col min="10" max="10" width="7.85546875" style="2" bestFit="1" customWidth="1"/>
    <col min="11" max="11" width="11.85546875" style="2" bestFit="1" customWidth="1"/>
    <col min="12" max="12" width="13.140625" style="2" bestFit="1" customWidth="1"/>
    <col min="13" max="13" width="11.42578125" style="2" customWidth="1"/>
    <col min="14" max="14" width="5" style="2" customWidth="1"/>
    <col min="15" max="23" width="5.7109375" style="2" bestFit="1" customWidth="1"/>
    <col min="24" max="26" width="6.5703125" style="2" bestFit="1" customWidth="1"/>
    <col min="27" max="16384" width="25.140625" style="2"/>
  </cols>
  <sheetData>
    <row r="2" spans="1:13">
      <c r="A2" s="2" t="s">
        <v>29</v>
      </c>
      <c r="B2" s="1"/>
      <c r="C2" s="1"/>
      <c r="D2" s="1"/>
      <c r="E2" s="1"/>
      <c r="F2" s="1"/>
      <c r="G2" s="1"/>
      <c r="H2" s="1"/>
      <c r="I2" s="1"/>
      <c r="J2" s="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>
      <c r="A4" s="40"/>
      <c r="B4" s="41">
        <v>1</v>
      </c>
      <c r="C4" s="41">
        <v>2</v>
      </c>
      <c r="D4" s="41">
        <v>3</v>
      </c>
      <c r="E4" s="41">
        <v>4</v>
      </c>
      <c r="F4" s="41">
        <v>5</v>
      </c>
      <c r="G4" s="41">
        <v>6</v>
      </c>
      <c r="H4" s="41">
        <v>7</v>
      </c>
      <c r="I4" s="41">
        <v>8</v>
      </c>
      <c r="J4" s="41">
        <v>9</v>
      </c>
      <c r="K4" s="41">
        <v>10</v>
      </c>
      <c r="L4" s="41">
        <v>11</v>
      </c>
      <c r="M4" s="41">
        <v>12</v>
      </c>
    </row>
    <row r="5" spans="1:13">
      <c r="A5" s="40" t="s">
        <v>16</v>
      </c>
      <c r="B5" s="40" t="s">
        <v>23</v>
      </c>
      <c r="C5" s="40" t="s">
        <v>23</v>
      </c>
      <c r="D5" s="40" t="s">
        <v>23</v>
      </c>
      <c r="E5" s="40" t="s">
        <v>24</v>
      </c>
      <c r="F5" s="40" t="s">
        <v>24</v>
      </c>
      <c r="G5" s="40" t="s">
        <v>24</v>
      </c>
      <c r="H5" s="40" t="s">
        <v>25</v>
      </c>
      <c r="I5" s="40" t="s">
        <v>25</v>
      </c>
      <c r="J5" s="40" t="s">
        <v>25</v>
      </c>
      <c r="K5" s="40" t="s">
        <v>3</v>
      </c>
      <c r="L5" s="40" t="s">
        <v>3</v>
      </c>
      <c r="M5" s="40" t="s">
        <v>3</v>
      </c>
    </row>
    <row r="6" spans="1:13">
      <c r="A6" s="40" t="s">
        <v>17</v>
      </c>
      <c r="B6" s="40" t="s">
        <v>26</v>
      </c>
      <c r="C6" s="40" t="s">
        <v>26</v>
      </c>
      <c r="D6" s="40" t="s">
        <v>26</v>
      </c>
      <c r="E6" s="40" t="s">
        <v>27</v>
      </c>
      <c r="F6" s="40" t="s">
        <v>27</v>
      </c>
      <c r="G6" s="40" t="s">
        <v>27</v>
      </c>
      <c r="H6" s="40" t="s">
        <v>28</v>
      </c>
      <c r="I6" s="40" t="s">
        <v>28</v>
      </c>
      <c r="J6" s="40" t="s">
        <v>28</v>
      </c>
      <c r="K6" s="40" t="s">
        <v>4</v>
      </c>
      <c r="L6" s="40" t="s">
        <v>4</v>
      </c>
      <c r="M6" s="40" t="s">
        <v>4</v>
      </c>
    </row>
    <row r="7" spans="1:13">
      <c r="A7" s="40" t="s">
        <v>18</v>
      </c>
      <c r="B7" s="40"/>
      <c r="C7" s="40"/>
      <c r="D7" s="40"/>
      <c r="E7" s="40"/>
      <c r="F7" s="40"/>
      <c r="G7" s="40"/>
      <c r="H7" s="40"/>
      <c r="I7" s="40"/>
      <c r="J7" s="40"/>
      <c r="K7" s="40" t="s">
        <v>5</v>
      </c>
      <c r="L7" s="40" t="s">
        <v>5</v>
      </c>
      <c r="M7" s="40" t="s">
        <v>5</v>
      </c>
    </row>
    <row r="8" spans="1:13">
      <c r="A8" s="40" t="s">
        <v>19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1:13">
      <c r="A9" s="40" t="s">
        <v>20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pans="1:13">
      <c r="A10" s="40" t="s">
        <v>21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1:13">
      <c r="A11" s="40" t="s">
        <v>22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3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3">
      <c r="A14" s="3" t="s">
        <v>0</v>
      </c>
      <c r="B14" s="4" t="s">
        <v>2</v>
      </c>
      <c r="C14" s="27"/>
      <c r="D14" s="4" t="s">
        <v>8</v>
      </c>
      <c r="E14" s="5" t="s">
        <v>9</v>
      </c>
      <c r="F14" s="4" t="s">
        <v>12</v>
      </c>
      <c r="G14" s="4" t="s">
        <v>14</v>
      </c>
      <c r="H14" s="27"/>
      <c r="I14" s="4" t="s">
        <v>10</v>
      </c>
      <c r="J14" s="5" t="s">
        <v>11</v>
      </c>
      <c r="K14" s="4" t="s">
        <v>13</v>
      </c>
      <c r="L14" s="4" t="s">
        <v>15</v>
      </c>
      <c r="M14" s="6"/>
    </row>
    <row r="15" spans="1:13" ht="12" thickBot="1">
      <c r="A15" s="7"/>
      <c r="B15" s="8"/>
      <c r="C15" s="28"/>
      <c r="D15" s="9"/>
      <c r="E15" s="10"/>
      <c r="F15" s="10"/>
      <c r="G15" s="10"/>
      <c r="H15" s="35"/>
      <c r="I15" s="9"/>
      <c r="J15" s="10"/>
      <c r="K15" s="10"/>
      <c r="L15" s="10"/>
      <c r="M15" s="11"/>
    </row>
    <row r="16" spans="1:13">
      <c r="A16" s="12" t="s">
        <v>6</v>
      </c>
      <c r="B16" s="13">
        <v>22.49</v>
      </c>
      <c r="C16" s="29"/>
      <c r="D16" s="14">
        <v>25.03</v>
      </c>
      <c r="E16" s="15">
        <f>D16-$B$19</f>
        <v>2.3800000000000061</v>
      </c>
      <c r="F16" s="15">
        <f>(POWER(2,-E16))</f>
        <v>0.19210939766100074</v>
      </c>
      <c r="G16" s="15">
        <f>F16/$F$19</f>
        <v>2.0047130447096491</v>
      </c>
      <c r="H16" s="36"/>
      <c r="I16" s="15">
        <v>26.562719333333334</v>
      </c>
      <c r="J16" s="15">
        <f>I16-$B$19</f>
        <v>3.9127193333333388</v>
      </c>
      <c r="K16" s="15">
        <f>(POWER(2,-J16))</f>
        <v>6.6397865159936037E-2</v>
      </c>
      <c r="L16" s="15">
        <f>K16/$K$19</f>
        <v>1.8844643670938757</v>
      </c>
      <c r="M16" s="11"/>
    </row>
    <row r="17" spans="1:13">
      <c r="A17" s="16"/>
      <c r="B17" s="17">
        <v>23.38</v>
      </c>
      <c r="C17" s="30"/>
      <c r="D17" s="17">
        <v>26.58</v>
      </c>
      <c r="E17" s="18">
        <f>D17-$B$19</f>
        <v>3.9300000000000033</v>
      </c>
      <c r="F17" s="18">
        <f t="shared" ref="F17:F18" si="0">(POWER(2,-E17))</f>
        <v>6.5607292726441571E-2</v>
      </c>
      <c r="G17" s="18">
        <f>F17/$F$19</f>
        <v>0.68462968057851514</v>
      </c>
      <c r="H17" s="37"/>
      <c r="I17" s="18">
        <v>27.780352666666669</v>
      </c>
      <c r="J17" s="18">
        <f>I17-$B$19</f>
        <v>5.1303526666666741</v>
      </c>
      <c r="K17" s="18">
        <f t="shared" ref="K17:K18" si="1">(POWER(2,-J17))</f>
        <v>2.8550252859959456E-2</v>
      </c>
      <c r="L17" s="18">
        <f>K17/$K$19</f>
        <v>0.81029614516246951</v>
      </c>
      <c r="M17" s="11"/>
    </row>
    <row r="18" spans="1:13">
      <c r="A18" s="16"/>
      <c r="B18" s="17">
        <v>22.08</v>
      </c>
      <c r="C18" s="30"/>
      <c r="D18" s="17">
        <v>27.72</v>
      </c>
      <c r="E18" s="18">
        <f>D18-$B$19</f>
        <v>5.0700000000000038</v>
      </c>
      <c r="F18" s="18">
        <f t="shared" si="0"/>
        <v>2.9769937438872959E-2</v>
      </c>
      <c r="G18" s="18">
        <f>F18/$F$19</f>
        <v>0.31065727471183563</v>
      </c>
      <c r="H18" s="37"/>
      <c r="I18" s="18">
        <v>29.188860333333334</v>
      </c>
      <c r="J18" s="18">
        <f>I18-$B$19</f>
        <v>6.5388603333333393</v>
      </c>
      <c r="K18" s="18">
        <f t="shared" si="1"/>
        <v>1.0754913015387087E-2</v>
      </c>
      <c r="L18" s="18">
        <f>K18/$K$19</f>
        <v>0.30523948774365439</v>
      </c>
      <c r="M18" s="11"/>
    </row>
    <row r="19" spans="1:13" ht="12" thickBot="1">
      <c r="A19" s="19" t="s">
        <v>1</v>
      </c>
      <c r="B19" s="20">
        <f>AVERAGE(B16:B18)</f>
        <v>22.649999999999995</v>
      </c>
      <c r="C19" s="31"/>
      <c r="D19" s="20">
        <f>AVERAGE(D16:D18)</f>
        <v>26.443333333333332</v>
      </c>
      <c r="E19" s="21"/>
      <c r="F19" s="21">
        <f>AVERAGE(F16:F18)</f>
        <v>9.5828875942105096E-2</v>
      </c>
      <c r="G19" s="22">
        <f>AVERAGE(G16:G18)</f>
        <v>0.99999999999999989</v>
      </c>
      <c r="H19" s="39"/>
      <c r="I19" s="21">
        <f>AVERAGE(I16:I18)</f>
        <v>27.843977444444448</v>
      </c>
      <c r="J19" s="21"/>
      <c r="K19" s="21">
        <f>AVERAGE(K16:K18)</f>
        <v>3.5234343678427531E-2</v>
      </c>
      <c r="L19" s="22">
        <f>AVERAGE(L16:L18)</f>
        <v>1</v>
      </c>
      <c r="M19" s="11"/>
    </row>
    <row r="20" spans="1:13">
      <c r="A20" s="12" t="s">
        <v>7</v>
      </c>
      <c r="B20" s="14">
        <v>22.037056666666668</v>
      </c>
      <c r="C20" s="32"/>
      <c r="D20" s="14">
        <v>22.735224333333299</v>
      </c>
      <c r="E20" s="15">
        <f>D20-$B$23</f>
        <v>0.89617422222218934</v>
      </c>
      <c r="F20" s="15">
        <f>(POWER(2,-E20))</f>
        <v>0.53730969610847967</v>
      </c>
      <c r="G20" s="15">
        <f>F20/$F$19</f>
        <v>5.6069706633425893</v>
      </c>
      <c r="H20" s="36"/>
      <c r="I20" s="14">
        <v>26.744651000000001</v>
      </c>
      <c r="J20" s="15">
        <f>I20-$B$23</f>
        <v>4.9056008888888911</v>
      </c>
      <c r="K20" s="15">
        <f>(POWER(2,-J20))</f>
        <v>3.336314520915782E-2</v>
      </c>
      <c r="L20" s="15">
        <f>K20/$K$19</f>
        <v>0.94689276785321919</v>
      </c>
      <c r="M20" s="11"/>
    </row>
    <row r="21" spans="1:13">
      <c r="A21" s="16"/>
      <c r="B21" s="23">
        <v>21.795121333333331</v>
      </c>
      <c r="C21" s="33"/>
      <c r="D21" s="17">
        <v>22.507047666666701</v>
      </c>
      <c r="E21" s="18">
        <f>D21-$B$23</f>
        <v>0.66799755555559059</v>
      </c>
      <c r="F21" s="18">
        <f t="shared" ref="F21:F22" si="2">(POWER(2,-E21))</f>
        <v>0.62937965314707744</v>
      </c>
      <c r="G21" s="18">
        <f>F21/$F$19</f>
        <v>6.5677453372959986</v>
      </c>
      <c r="H21" s="37"/>
      <c r="I21" s="17">
        <v>26.228337999999997</v>
      </c>
      <c r="J21" s="18">
        <f t="shared" ref="J21:J22" si="3">I21-$B$23</f>
        <v>4.3892878888888873</v>
      </c>
      <c r="K21" s="18">
        <f t="shared" ref="K21:K22" si="4">(POWER(2,-J21))</f>
        <v>4.771914853501593E-2</v>
      </c>
      <c r="L21" s="18">
        <f>K21/$K$19</f>
        <v>1.3543362399632921</v>
      </c>
      <c r="M21" s="11"/>
    </row>
    <row r="22" spans="1:13">
      <c r="A22" s="16"/>
      <c r="B22" s="23">
        <v>21.684972333333331</v>
      </c>
      <c r="C22" s="33"/>
      <c r="D22" s="17">
        <v>24.357434333333298</v>
      </c>
      <c r="E22" s="18">
        <f>D22-$B$23</f>
        <v>2.5183842222221884</v>
      </c>
      <c r="F22" s="18">
        <f t="shared" si="2"/>
        <v>0.17453832687578458</v>
      </c>
      <c r="G22" s="18">
        <f>F22/$F$19</f>
        <v>1.8213542124946942</v>
      </c>
      <c r="H22" s="37"/>
      <c r="I22" s="17">
        <v>25.469176666666669</v>
      </c>
      <c r="J22" s="18">
        <f t="shared" si="3"/>
        <v>3.6301265555555595</v>
      </c>
      <c r="K22" s="18">
        <f t="shared" si="4"/>
        <v>8.0764966769836674E-2</v>
      </c>
      <c r="L22" s="18">
        <f>K22/$K$19</f>
        <v>2.2922228240421454</v>
      </c>
      <c r="M22" s="11"/>
    </row>
    <row r="23" spans="1:13" ht="12" thickBot="1">
      <c r="A23" s="19" t="s">
        <v>1</v>
      </c>
      <c r="B23" s="20">
        <f>AVERAGE(B20:B22)</f>
        <v>21.83905011111111</v>
      </c>
      <c r="C23" s="31"/>
      <c r="D23" s="20">
        <f>AVERAGE(D20:D22)</f>
        <v>23.199902111111101</v>
      </c>
      <c r="E23" s="21"/>
      <c r="F23" s="21"/>
      <c r="G23" s="22">
        <f>AVERAGE(G20:G22)</f>
        <v>4.665356737711094</v>
      </c>
      <c r="H23" s="39"/>
      <c r="I23" s="20">
        <f>AVERAGE(I20:I22)</f>
        <v>26.147388555555555</v>
      </c>
      <c r="J23" s="21"/>
      <c r="K23" s="21"/>
      <c r="L23" s="22">
        <f>AVERAGE(L20:L22)</f>
        <v>1.5311506106195523</v>
      </c>
      <c r="M23" s="11"/>
    </row>
    <row r="24" spans="1:13">
      <c r="A24" s="24"/>
      <c r="B24" s="24"/>
      <c r="C24" s="34"/>
      <c r="D24" s="24"/>
      <c r="E24" s="18"/>
      <c r="F24" s="18"/>
      <c r="G24" s="18"/>
      <c r="H24" s="37"/>
      <c r="I24" s="24"/>
      <c r="J24" s="18"/>
      <c r="K24" s="18"/>
      <c r="L24" s="18"/>
      <c r="M24" s="11"/>
    </row>
    <row r="25" spans="1:13">
      <c r="A25" s="17" t="s">
        <v>3</v>
      </c>
      <c r="B25" s="17">
        <v>40</v>
      </c>
      <c r="C25" s="30"/>
      <c r="D25" s="17">
        <v>40</v>
      </c>
      <c r="E25" s="25"/>
      <c r="F25" s="25"/>
      <c r="G25" s="25"/>
      <c r="H25" s="38"/>
      <c r="I25" s="17">
        <v>40</v>
      </c>
      <c r="J25" s="25"/>
      <c r="K25" s="25"/>
      <c r="L25" s="25"/>
      <c r="M25" s="11"/>
    </row>
    <row r="26" spans="1:13">
      <c r="A26" s="26" t="s">
        <v>4</v>
      </c>
      <c r="B26" s="17">
        <v>40</v>
      </c>
      <c r="C26" s="30"/>
      <c r="D26" s="17">
        <v>40</v>
      </c>
      <c r="E26" s="18"/>
      <c r="F26" s="18"/>
      <c r="G26" s="18"/>
      <c r="H26" s="37"/>
      <c r="I26" s="17">
        <v>40</v>
      </c>
      <c r="J26" s="18"/>
      <c r="K26" s="18"/>
      <c r="L26" s="18"/>
      <c r="M26" s="11"/>
    </row>
    <row r="27" spans="1:13">
      <c r="A27" s="17" t="s">
        <v>5</v>
      </c>
      <c r="B27" s="17">
        <v>40</v>
      </c>
      <c r="C27" s="30"/>
      <c r="D27" s="17">
        <v>40</v>
      </c>
      <c r="E27" s="25"/>
      <c r="F27" s="25"/>
      <c r="G27" s="25"/>
      <c r="H27" s="38"/>
      <c r="I27" s="17">
        <v>40</v>
      </c>
      <c r="J27" s="25"/>
      <c r="K27" s="25"/>
      <c r="L27" s="25"/>
    </row>
    <row r="28" spans="1:13">
      <c r="A28" s="42"/>
      <c r="B28" s="42"/>
      <c r="C28" s="43"/>
      <c r="D28" s="42"/>
      <c r="E28" s="44"/>
      <c r="F28" s="44"/>
      <c r="G28" s="44"/>
      <c r="H28" s="45"/>
      <c r="I28" s="42"/>
      <c r="J28" s="44"/>
      <c r="K28" s="44"/>
      <c r="L28" s="44"/>
    </row>
    <row r="29" spans="1:13">
      <c r="A29" s="2" t="s">
        <v>32</v>
      </c>
    </row>
    <row r="30" spans="1:13">
      <c r="A30" s="2" t="s">
        <v>33</v>
      </c>
    </row>
    <row r="31" spans="1:13">
      <c r="A31" s="2" t="s">
        <v>34</v>
      </c>
    </row>
    <row r="32" spans="1:13">
      <c r="A32" s="2" t="s">
        <v>35</v>
      </c>
    </row>
    <row r="33" spans="1:1">
      <c r="A33" s="2" t="s">
        <v>30</v>
      </c>
    </row>
    <row r="34" spans="1:1">
      <c r="A34" s="2" t="s">
        <v>31</v>
      </c>
    </row>
    <row r="47" spans="1:1" ht="13.5" customHeight="1"/>
    <row r="48" spans="1:1" ht="14.25" customHeight="1"/>
  </sheetData>
  <phoneticPr fontId="0" type="noConversion"/>
  <pageMargins left="0.75" right="0.75" top="1" bottom="1" header="0.5" footer="0.5"/>
  <pageSetup orientation="portrait" horizontalDpi="1200" r:id="rId1"/>
  <headerFooter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Pathology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Jordana</dc:creator>
  <cp:lastModifiedBy>Carl Richards</cp:lastModifiedBy>
  <cp:lastPrinted>2010-12-27T02:23:59Z</cp:lastPrinted>
  <dcterms:created xsi:type="dcterms:W3CDTF">2002-02-19T15:01:47Z</dcterms:created>
  <dcterms:modified xsi:type="dcterms:W3CDTF">2013-05-22T16:03:11Z</dcterms:modified>
</cp:coreProperties>
</file>