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360" windowWidth="20715" windowHeight="97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I72" i="1"/>
  <c r="I69"/>
  <c r="G69"/>
  <c r="G72"/>
  <c r="D70"/>
  <c r="D71"/>
  <c r="D72"/>
  <c r="D73"/>
  <c r="D74"/>
  <c r="C70"/>
  <c r="C71"/>
  <c r="C72"/>
  <c r="C73"/>
  <c r="C74"/>
  <c r="D69"/>
  <c r="C69"/>
  <c r="O2" a="1"/>
  <c r="O2" s="1"/>
  <c r="O59" a="1"/>
  <c r="O59" s="1"/>
  <c r="O48" a="1"/>
  <c r="O48" s="1"/>
  <c r="O37" a="1"/>
  <c r="O37" s="1"/>
  <c r="O25" a="1"/>
  <c r="O25" s="1"/>
  <c r="O14" a="1"/>
  <c r="O14" s="1"/>
  <c r="P5" l="1"/>
  <c r="P4"/>
  <c r="P3"/>
  <c r="P2"/>
  <c r="O5"/>
  <c r="O4"/>
  <c r="O3"/>
  <c r="P62"/>
  <c r="P61"/>
  <c r="P60"/>
  <c r="P59"/>
  <c r="O62"/>
  <c r="O61"/>
  <c r="O60"/>
  <c r="P51"/>
  <c r="P50"/>
  <c r="P49"/>
  <c r="P48"/>
  <c r="O51"/>
  <c r="O50"/>
  <c r="O49"/>
  <c r="P40"/>
  <c r="P39"/>
  <c r="P38"/>
  <c r="P37"/>
  <c r="O40"/>
  <c r="O39"/>
  <c r="O38"/>
  <c r="P29"/>
  <c r="P28"/>
  <c r="P27"/>
  <c r="P26"/>
  <c r="P25"/>
  <c r="O29"/>
  <c r="O28"/>
  <c r="O27"/>
  <c r="O26"/>
  <c r="P18"/>
  <c r="P17"/>
  <c r="P16"/>
  <c r="P15"/>
  <c r="P14"/>
  <c r="O18"/>
  <c r="O17"/>
  <c r="O16"/>
  <c r="O15"/>
</calcChain>
</file>

<file path=xl/sharedStrings.xml><?xml version="1.0" encoding="utf-8"?>
<sst xmlns="http://schemas.openxmlformats.org/spreadsheetml/2006/main" count="42" uniqueCount="23">
  <si>
    <t>distance (cm)</t>
  </si>
  <si>
    <t>voltage</t>
  </si>
  <si>
    <t>trigger voltage</t>
  </si>
  <si>
    <t>run 1</t>
  </si>
  <si>
    <t>run 2</t>
  </si>
  <si>
    <t>trig voltage</t>
  </si>
  <si>
    <t>run 3</t>
  </si>
  <si>
    <t>run 4</t>
  </si>
  <si>
    <t>run 5</t>
  </si>
  <si>
    <t>run 6</t>
  </si>
  <si>
    <t>slope</t>
  </si>
  <si>
    <t>slopes (cm/volt)</t>
  </si>
  <si>
    <t>run1</t>
  </si>
  <si>
    <t>run2</t>
  </si>
  <si>
    <t>run3</t>
  </si>
  <si>
    <t>run4</t>
  </si>
  <si>
    <t>run5</t>
  </si>
  <si>
    <t>run6</t>
  </si>
  <si>
    <t>(meters/volt)</t>
  </si>
  <si>
    <t>(meters/second)</t>
  </si>
  <si>
    <t>avg runs 3-6</t>
  </si>
  <si>
    <t>avg runs 1,2</t>
  </si>
  <si>
    <t>std dev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</si>
</sst>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Sheet1!$B$4:$B$11</c:f>
              <c:numCache>
                <c:formatCode>General</c:formatCode>
                <c:ptCount val="8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60</c:v>
                </c:pt>
                <c:pt idx="5">
                  <c:v>50</c:v>
                </c:pt>
                <c:pt idx="6">
                  <c:v>40</c:v>
                </c:pt>
                <c:pt idx="7">
                  <c:v>30</c:v>
                </c:pt>
              </c:numCache>
            </c:numRef>
          </c:xVal>
          <c:yVal>
            <c:numRef>
              <c:f>Sheet1!$C$4:$C$11</c:f>
              <c:numCache>
                <c:formatCode>General</c:formatCode>
                <c:ptCount val="8"/>
                <c:pt idx="0">
                  <c:v>3.46</c:v>
                </c:pt>
                <c:pt idx="1">
                  <c:v>3.34</c:v>
                </c:pt>
                <c:pt idx="2">
                  <c:v>3.2</c:v>
                </c:pt>
                <c:pt idx="3">
                  <c:v>3.08</c:v>
                </c:pt>
                <c:pt idx="4">
                  <c:v>2.94</c:v>
                </c:pt>
                <c:pt idx="5">
                  <c:v>2.8</c:v>
                </c:pt>
                <c:pt idx="6">
                  <c:v>2.68</c:v>
                </c:pt>
                <c:pt idx="7">
                  <c:v>2.54</c:v>
                </c:pt>
              </c:numCache>
            </c:numRef>
          </c:yVal>
        </c:ser>
        <c:axId val="123842560"/>
        <c:axId val="115269632"/>
      </c:scatterChart>
      <c:valAx>
        <c:axId val="123842560"/>
        <c:scaling>
          <c:orientation val="minMax"/>
        </c:scaling>
        <c:axPos val="b"/>
        <c:numFmt formatCode="General" sourceLinked="1"/>
        <c:tickLblPos val="nextTo"/>
        <c:crossAx val="115269632"/>
        <c:crosses val="autoZero"/>
        <c:crossBetween val="midCat"/>
      </c:valAx>
      <c:valAx>
        <c:axId val="115269632"/>
        <c:scaling>
          <c:orientation val="minMax"/>
        </c:scaling>
        <c:axPos val="l"/>
        <c:majorGridlines/>
        <c:numFmt formatCode="General" sourceLinked="1"/>
        <c:tickLblPos val="nextTo"/>
        <c:crossAx val="123842560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7.761329833770779E-2"/>
          <c:y val="2.8252405949256341E-2"/>
          <c:w val="0.67542125984251966"/>
          <c:h val="0.79822506561679785"/>
        </c:manualLayout>
      </c:layout>
      <c:scatterChart>
        <c:scatterStyle val="lineMarker"/>
        <c:ser>
          <c:idx val="0"/>
          <c:order val="0"/>
          <c:xVal>
            <c:numRef>
              <c:f>Sheet1!$B$26:$B$33</c:f>
              <c:numCache>
                <c:formatCode>General</c:formatCode>
                <c:ptCount val="8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60</c:v>
                </c:pt>
                <c:pt idx="5">
                  <c:v>50</c:v>
                </c:pt>
                <c:pt idx="6">
                  <c:v>40</c:v>
                </c:pt>
                <c:pt idx="7">
                  <c:v>30</c:v>
                </c:pt>
              </c:numCache>
            </c:numRef>
          </c:xVal>
          <c:yVal>
            <c:numRef>
              <c:f>Sheet1!$C$26:$C$33</c:f>
              <c:numCache>
                <c:formatCode>General</c:formatCode>
                <c:ptCount val="8"/>
                <c:pt idx="0">
                  <c:v>3.42</c:v>
                </c:pt>
                <c:pt idx="1">
                  <c:v>3.34</c:v>
                </c:pt>
                <c:pt idx="2">
                  <c:v>3.26</c:v>
                </c:pt>
                <c:pt idx="3">
                  <c:v>3.22</c:v>
                </c:pt>
                <c:pt idx="4">
                  <c:v>3.12</c:v>
                </c:pt>
                <c:pt idx="5">
                  <c:v>3.04</c:v>
                </c:pt>
                <c:pt idx="6">
                  <c:v>2.98</c:v>
                </c:pt>
                <c:pt idx="7">
                  <c:v>2.9</c:v>
                </c:pt>
              </c:numCache>
            </c:numRef>
          </c:yVal>
        </c:ser>
        <c:axId val="123609472"/>
        <c:axId val="123350016"/>
      </c:scatterChart>
      <c:valAx>
        <c:axId val="123609472"/>
        <c:scaling>
          <c:orientation val="minMax"/>
        </c:scaling>
        <c:axPos val="b"/>
        <c:numFmt formatCode="General" sourceLinked="1"/>
        <c:tickLblPos val="nextTo"/>
        <c:crossAx val="123350016"/>
        <c:crosses val="autoZero"/>
        <c:crossBetween val="midCat"/>
      </c:valAx>
      <c:valAx>
        <c:axId val="123350016"/>
        <c:scaling>
          <c:orientation val="minMax"/>
        </c:scaling>
        <c:axPos val="l"/>
        <c:majorGridlines/>
        <c:numFmt formatCode="General" sourceLinked="1"/>
        <c:tickLblPos val="nextTo"/>
        <c:crossAx val="12360947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Sheet1!$B$37:$B$44</c:f>
              <c:numCache>
                <c:formatCode>General</c:formatCode>
                <c:ptCount val="8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60</c:v>
                </c:pt>
                <c:pt idx="5">
                  <c:v>50</c:v>
                </c:pt>
                <c:pt idx="6">
                  <c:v>40</c:v>
                </c:pt>
                <c:pt idx="7">
                  <c:v>30</c:v>
                </c:pt>
              </c:numCache>
            </c:numRef>
          </c:xVal>
          <c:yVal>
            <c:numRef>
              <c:f>Sheet1!$C$37:$C$44</c:f>
              <c:numCache>
                <c:formatCode>General</c:formatCode>
                <c:ptCount val="8"/>
                <c:pt idx="0">
                  <c:v>3.28</c:v>
                </c:pt>
                <c:pt idx="1">
                  <c:v>3.22</c:v>
                </c:pt>
                <c:pt idx="2">
                  <c:v>3.16</c:v>
                </c:pt>
                <c:pt idx="3">
                  <c:v>3.12</c:v>
                </c:pt>
                <c:pt idx="4">
                  <c:v>3.02</c:v>
                </c:pt>
                <c:pt idx="5">
                  <c:v>2.96</c:v>
                </c:pt>
                <c:pt idx="6">
                  <c:v>2.88</c:v>
                </c:pt>
                <c:pt idx="7">
                  <c:v>2.8</c:v>
                </c:pt>
              </c:numCache>
            </c:numRef>
          </c:yVal>
        </c:ser>
        <c:axId val="123846016"/>
        <c:axId val="123663488"/>
      </c:scatterChart>
      <c:valAx>
        <c:axId val="123846016"/>
        <c:scaling>
          <c:orientation val="minMax"/>
        </c:scaling>
        <c:axPos val="b"/>
        <c:numFmt formatCode="General" sourceLinked="1"/>
        <c:tickLblPos val="nextTo"/>
        <c:crossAx val="123663488"/>
        <c:crosses val="autoZero"/>
        <c:crossBetween val="midCat"/>
      </c:valAx>
      <c:valAx>
        <c:axId val="123663488"/>
        <c:scaling>
          <c:orientation val="minMax"/>
        </c:scaling>
        <c:axPos val="l"/>
        <c:majorGridlines/>
        <c:numFmt formatCode="General" sourceLinked="1"/>
        <c:tickLblPos val="nextTo"/>
        <c:crossAx val="123846016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Sheet1!$B$48:$B$55</c:f>
              <c:numCache>
                <c:formatCode>General</c:formatCode>
                <c:ptCount val="8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60</c:v>
                </c:pt>
                <c:pt idx="5">
                  <c:v>50</c:v>
                </c:pt>
                <c:pt idx="6">
                  <c:v>40</c:v>
                </c:pt>
                <c:pt idx="7">
                  <c:v>30</c:v>
                </c:pt>
              </c:numCache>
            </c:numRef>
          </c:xVal>
          <c:yVal>
            <c:numRef>
              <c:f>Sheet1!$C$48:$C$55</c:f>
              <c:numCache>
                <c:formatCode>General</c:formatCode>
                <c:ptCount val="8"/>
                <c:pt idx="0">
                  <c:v>3.56</c:v>
                </c:pt>
                <c:pt idx="1">
                  <c:v>3.5</c:v>
                </c:pt>
                <c:pt idx="2">
                  <c:v>3.42</c:v>
                </c:pt>
                <c:pt idx="3">
                  <c:v>3.38</c:v>
                </c:pt>
                <c:pt idx="4">
                  <c:v>3.3</c:v>
                </c:pt>
                <c:pt idx="5">
                  <c:v>3.24</c:v>
                </c:pt>
                <c:pt idx="6">
                  <c:v>3.16</c:v>
                </c:pt>
                <c:pt idx="7">
                  <c:v>3.08</c:v>
                </c:pt>
              </c:numCache>
            </c:numRef>
          </c:yVal>
        </c:ser>
        <c:axId val="129945600"/>
        <c:axId val="128784640"/>
      </c:scatterChart>
      <c:valAx>
        <c:axId val="129945600"/>
        <c:scaling>
          <c:orientation val="minMax"/>
        </c:scaling>
        <c:axPos val="b"/>
        <c:numFmt formatCode="General" sourceLinked="1"/>
        <c:tickLblPos val="nextTo"/>
        <c:crossAx val="128784640"/>
        <c:crosses val="autoZero"/>
        <c:crossBetween val="midCat"/>
      </c:valAx>
      <c:valAx>
        <c:axId val="128784640"/>
        <c:scaling>
          <c:orientation val="minMax"/>
        </c:scaling>
        <c:axPos val="l"/>
        <c:majorGridlines/>
        <c:numFmt formatCode="General" sourceLinked="1"/>
        <c:tickLblPos val="nextTo"/>
        <c:crossAx val="129945600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Sheet1!$B$59:$B$66</c:f>
              <c:numCache>
                <c:formatCode>General</c:formatCode>
                <c:ptCount val="8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60</c:v>
                </c:pt>
                <c:pt idx="5">
                  <c:v>50</c:v>
                </c:pt>
                <c:pt idx="6">
                  <c:v>40</c:v>
                </c:pt>
                <c:pt idx="7">
                  <c:v>30</c:v>
                </c:pt>
              </c:numCache>
            </c:numRef>
          </c:xVal>
          <c:yVal>
            <c:numRef>
              <c:f>Sheet1!$C$59:$C$66</c:f>
              <c:numCache>
                <c:formatCode>General</c:formatCode>
                <c:ptCount val="8"/>
                <c:pt idx="0">
                  <c:v>3.36</c:v>
                </c:pt>
                <c:pt idx="1">
                  <c:v>3.3</c:v>
                </c:pt>
                <c:pt idx="2">
                  <c:v>3.24</c:v>
                </c:pt>
                <c:pt idx="3">
                  <c:v>3.18</c:v>
                </c:pt>
                <c:pt idx="4">
                  <c:v>3.12</c:v>
                </c:pt>
                <c:pt idx="5">
                  <c:v>3.04</c:v>
                </c:pt>
                <c:pt idx="6">
                  <c:v>2.96</c:v>
                </c:pt>
                <c:pt idx="7">
                  <c:v>2.9</c:v>
                </c:pt>
              </c:numCache>
            </c:numRef>
          </c:yVal>
        </c:ser>
        <c:axId val="128778240"/>
        <c:axId val="128731392"/>
      </c:scatterChart>
      <c:valAx>
        <c:axId val="128778240"/>
        <c:scaling>
          <c:orientation val="minMax"/>
        </c:scaling>
        <c:axPos val="b"/>
        <c:numFmt formatCode="General" sourceLinked="1"/>
        <c:tickLblPos val="nextTo"/>
        <c:crossAx val="128731392"/>
        <c:crosses val="autoZero"/>
        <c:crossBetween val="midCat"/>
      </c:valAx>
      <c:valAx>
        <c:axId val="128731392"/>
        <c:scaling>
          <c:orientation val="minMax"/>
        </c:scaling>
        <c:axPos val="l"/>
        <c:majorGridlines/>
        <c:numFmt formatCode="General" sourceLinked="1"/>
        <c:tickLblPos val="nextTo"/>
        <c:crossAx val="128778240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xVal>
            <c:numRef>
              <c:f>Sheet1!$B$15:$B$22</c:f>
              <c:numCache>
                <c:formatCode>General</c:formatCode>
                <c:ptCount val="8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60</c:v>
                </c:pt>
                <c:pt idx="5">
                  <c:v>50</c:v>
                </c:pt>
                <c:pt idx="6">
                  <c:v>40</c:v>
                </c:pt>
                <c:pt idx="7">
                  <c:v>30</c:v>
                </c:pt>
              </c:numCache>
            </c:numRef>
          </c:xVal>
          <c:yVal>
            <c:numRef>
              <c:f>Sheet1!$C$15:$C$22</c:f>
              <c:numCache>
                <c:formatCode>General</c:formatCode>
                <c:ptCount val="8"/>
                <c:pt idx="0">
                  <c:v>3.28</c:v>
                </c:pt>
                <c:pt idx="1">
                  <c:v>3.18</c:v>
                </c:pt>
                <c:pt idx="2">
                  <c:v>3.06</c:v>
                </c:pt>
                <c:pt idx="3">
                  <c:v>2.96</c:v>
                </c:pt>
                <c:pt idx="4">
                  <c:v>2.82</c:v>
                </c:pt>
                <c:pt idx="5">
                  <c:v>2.68</c:v>
                </c:pt>
                <c:pt idx="6">
                  <c:v>2.56</c:v>
                </c:pt>
                <c:pt idx="7">
                  <c:v>2.44</c:v>
                </c:pt>
              </c:numCache>
            </c:numRef>
          </c:yVal>
        </c:ser>
        <c:axId val="130274048"/>
        <c:axId val="128386944"/>
      </c:scatterChart>
      <c:valAx>
        <c:axId val="130274048"/>
        <c:scaling>
          <c:orientation val="minMax"/>
        </c:scaling>
        <c:axPos val="b"/>
        <c:numFmt formatCode="General" sourceLinked="1"/>
        <c:tickLblPos val="nextTo"/>
        <c:crossAx val="128386944"/>
        <c:crosses val="autoZero"/>
        <c:crossBetween val="midCat"/>
      </c:valAx>
      <c:valAx>
        <c:axId val="128386944"/>
        <c:scaling>
          <c:orientation val="minMax"/>
        </c:scaling>
        <c:axPos val="l"/>
        <c:majorGridlines/>
        <c:numFmt formatCode="General" sourceLinked="1"/>
        <c:tickLblPos val="nextTo"/>
        <c:crossAx val="130274048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0</xdr:row>
      <xdr:rowOff>104776</xdr:rowOff>
    </xdr:from>
    <xdr:to>
      <xdr:col>12</xdr:col>
      <xdr:colOff>47625</xdr:colOff>
      <xdr:row>10</xdr:row>
      <xdr:rowOff>180976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</xdr:colOff>
      <xdr:row>23</xdr:row>
      <xdr:rowOff>180975</xdr:rowOff>
    </xdr:from>
    <xdr:to>
      <xdr:col>12</xdr:col>
      <xdr:colOff>76200</xdr:colOff>
      <xdr:row>33</xdr:row>
      <xdr:rowOff>28575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35</xdr:row>
      <xdr:rowOff>9525</xdr:rowOff>
    </xdr:from>
    <xdr:to>
      <xdr:col>12</xdr:col>
      <xdr:colOff>114300</xdr:colOff>
      <xdr:row>43</xdr:row>
      <xdr:rowOff>180975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28575</xdr:colOff>
      <xdr:row>46</xdr:row>
      <xdr:rowOff>0</xdr:rowOff>
    </xdr:from>
    <xdr:to>
      <xdr:col>12</xdr:col>
      <xdr:colOff>104775</xdr:colOff>
      <xdr:row>55</xdr:row>
      <xdr:rowOff>9525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38100</xdr:colOff>
      <xdr:row>57</xdr:row>
      <xdr:rowOff>38100</xdr:rowOff>
    </xdr:from>
    <xdr:to>
      <xdr:col>12</xdr:col>
      <xdr:colOff>95250</xdr:colOff>
      <xdr:row>66</xdr:row>
      <xdr:rowOff>66675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485775</xdr:colOff>
      <xdr:row>13</xdr:row>
      <xdr:rowOff>0</xdr:rowOff>
    </xdr:from>
    <xdr:to>
      <xdr:col>12</xdr:col>
      <xdr:colOff>47625</xdr:colOff>
      <xdr:row>22</xdr:row>
      <xdr:rowOff>19050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P74"/>
  <sheetViews>
    <sheetView tabSelected="1" topLeftCell="A43" workbookViewId="0">
      <selection activeCell="I73" sqref="I73"/>
    </sheetView>
  </sheetViews>
  <sheetFormatPr defaultRowHeight="15"/>
  <cols>
    <col min="2" max="2" width="13.5703125" customWidth="1"/>
    <col min="3" max="3" width="13.7109375" customWidth="1"/>
    <col min="4" max="4" width="14.42578125" customWidth="1"/>
    <col min="7" max="7" width="11" bestFit="1" customWidth="1"/>
    <col min="9" max="9" width="10" bestFit="1" customWidth="1"/>
  </cols>
  <sheetData>
    <row r="2" spans="1:16">
      <c r="A2" t="s">
        <v>3</v>
      </c>
      <c r="N2" t="s">
        <v>10</v>
      </c>
      <c r="O2">
        <f t="array" ref="O2:P5">LINEST(B4:B11,C4:C11,1,1)</f>
        <v>75.786593707250375</v>
      </c>
      <c r="P2">
        <v>-162.73871409028737</v>
      </c>
    </row>
    <row r="3" spans="1:16">
      <c r="B3" t="s">
        <v>0</v>
      </c>
      <c r="C3" t="s">
        <v>1</v>
      </c>
      <c r="D3" t="s">
        <v>2</v>
      </c>
      <c r="O3">
        <v>0.56953926113984632</v>
      </c>
      <c r="P3">
        <v>1.7201028606374205</v>
      </c>
    </row>
    <row r="4" spans="1:16">
      <c r="B4">
        <v>100</v>
      </c>
      <c r="C4">
        <v>3.46</v>
      </c>
      <c r="D4">
        <v>1.56</v>
      </c>
      <c r="O4">
        <v>0.99966125985277832</v>
      </c>
      <c r="P4">
        <v>0.48694774160599286</v>
      </c>
    </row>
    <row r="5" spans="1:16">
      <c r="B5">
        <v>90</v>
      </c>
      <c r="C5">
        <v>3.34</v>
      </c>
      <c r="O5">
        <v>17706.692307692218</v>
      </c>
      <c r="P5">
        <v>6</v>
      </c>
    </row>
    <row r="6" spans="1:16">
      <c r="B6">
        <v>80</v>
      </c>
      <c r="C6">
        <v>3.2</v>
      </c>
    </row>
    <row r="7" spans="1:16">
      <c r="B7">
        <v>70</v>
      </c>
      <c r="C7">
        <v>3.08</v>
      </c>
    </row>
    <row r="8" spans="1:16">
      <c r="B8">
        <v>60</v>
      </c>
      <c r="C8">
        <v>2.94</v>
      </c>
    </row>
    <row r="9" spans="1:16">
      <c r="B9">
        <v>50</v>
      </c>
      <c r="C9">
        <v>2.8</v>
      </c>
    </row>
    <row r="10" spans="1:16">
      <c r="B10">
        <v>40</v>
      </c>
      <c r="C10">
        <v>2.68</v>
      </c>
    </row>
    <row r="11" spans="1:16">
      <c r="B11">
        <v>30</v>
      </c>
      <c r="C11">
        <v>2.54</v>
      </c>
    </row>
    <row r="13" spans="1:16">
      <c r="A13" t="s">
        <v>4</v>
      </c>
    </row>
    <row r="14" spans="1:16">
      <c r="B14" t="s">
        <v>0</v>
      </c>
      <c r="C14" t="s">
        <v>1</v>
      </c>
      <c r="D14" t="s">
        <v>5</v>
      </c>
      <c r="N14" t="s">
        <v>10</v>
      </c>
      <c r="O14">
        <f t="array" ref="O14:P18">LINEST(B15:B22,C15:C22,1,1)</f>
        <v>81.694402420574889</v>
      </c>
      <c r="P14">
        <v>-169.66717095310136</v>
      </c>
    </row>
    <row r="15" spans="1:16">
      <c r="B15">
        <v>100</v>
      </c>
      <c r="C15">
        <v>3.28</v>
      </c>
      <c r="D15">
        <v>1.55</v>
      </c>
      <c r="O15">
        <v>1.5521608957415347</v>
      </c>
      <c r="P15">
        <v>4.4797391002781142</v>
      </c>
    </row>
    <row r="16" spans="1:16">
      <c r="B16">
        <v>90</v>
      </c>
      <c r="C16">
        <v>3.18</v>
      </c>
      <c r="O16">
        <v>0.997838772422736</v>
      </c>
      <c r="P16">
        <v>1.229983456833758</v>
      </c>
    </row>
    <row r="17" spans="1:16">
      <c r="B17">
        <v>80</v>
      </c>
      <c r="C17">
        <v>3.06</v>
      </c>
      <c r="O17">
        <v>2770.1999999999985</v>
      </c>
      <c r="P17">
        <v>6</v>
      </c>
    </row>
    <row r="18" spans="1:16">
      <c r="B18">
        <v>70</v>
      </c>
      <c r="C18">
        <v>2.96</v>
      </c>
      <c r="O18">
        <v>4190.9228441754913</v>
      </c>
      <c r="P18">
        <v>9.0771558245083259</v>
      </c>
    </row>
    <row r="19" spans="1:16">
      <c r="B19">
        <v>60</v>
      </c>
      <c r="C19">
        <v>2.82</v>
      </c>
    </row>
    <row r="20" spans="1:16">
      <c r="B20">
        <v>50</v>
      </c>
      <c r="C20">
        <v>2.68</v>
      </c>
    </row>
    <row r="21" spans="1:16">
      <c r="B21">
        <v>40</v>
      </c>
      <c r="C21">
        <v>2.56</v>
      </c>
    </row>
    <row r="22" spans="1:16">
      <c r="B22">
        <v>30</v>
      </c>
      <c r="C22">
        <v>2.44</v>
      </c>
    </row>
    <row r="24" spans="1:16">
      <c r="A24" t="s">
        <v>6</v>
      </c>
    </row>
    <row r="25" spans="1:16">
      <c r="B25" t="s">
        <v>0</v>
      </c>
      <c r="C25" t="s">
        <v>1</v>
      </c>
      <c r="D25" t="s">
        <v>5</v>
      </c>
      <c r="N25" t="s">
        <v>10</v>
      </c>
      <c r="O25">
        <f t="array" ref="O25:P29">LINEST(B26:B33,C26:C33,1,1)</f>
        <v>135.01742160278749</v>
      </c>
      <c r="P25">
        <v>-361.65505226480843</v>
      </c>
    </row>
    <row r="26" spans="1:16">
      <c r="B26">
        <v>100</v>
      </c>
      <c r="C26">
        <v>3.42</v>
      </c>
      <c r="D26">
        <v>1.82</v>
      </c>
      <c r="O26">
        <v>3.2398248554619054</v>
      </c>
      <c r="P26">
        <v>10.252548482769187</v>
      </c>
    </row>
    <row r="27" spans="1:16">
      <c r="B27">
        <v>90</v>
      </c>
      <c r="C27">
        <v>3.34</v>
      </c>
      <c r="O27">
        <v>0.99655715944914547</v>
      </c>
      <c r="P27">
        <v>1.5524137288745505</v>
      </c>
    </row>
    <row r="28" spans="1:16">
      <c r="B28">
        <v>80</v>
      </c>
      <c r="C28">
        <v>3.26</v>
      </c>
      <c r="O28">
        <v>1736.7469879517748</v>
      </c>
      <c r="P28">
        <v>6</v>
      </c>
    </row>
    <row r="29" spans="1:16">
      <c r="B29">
        <v>70</v>
      </c>
      <c r="C29">
        <v>3.22</v>
      </c>
      <c r="O29">
        <v>4185.5400696864108</v>
      </c>
      <c r="P29">
        <v>14.459930313589119</v>
      </c>
    </row>
    <row r="30" spans="1:16">
      <c r="B30">
        <v>60</v>
      </c>
      <c r="C30">
        <v>3.12</v>
      </c>
    </row>
    <row r="31" spans="1:16">
      <c r="B31">
        <v>50</v>
      </c>
      <c r="C31">
        <v>3.04</v>
      </c>
    </row>
    <row r="32" spans="1:16">
      <c r="B32">
        <v>40</v>
      </c>
      <c r="C32">
        <v>2.98</v>
      </c>
    </row>
    <row r="33" spans="1:16">
      <c r="B33">
        <v>30</v>
      </c>
      <c r="C33">
        <v>2.9</v>
      </c>
    </row>
    <row r="35" spans="1:16">
      <c r="A35" t="s">
        <v>7</v>
      </c>
    </row>
    <row r="36" spans="1:16">
      <c r="B36" t="s">
        <v>0</v>
      </c>
      <c r="C36" t="s">
        <v>1</v>
      </c>
      <c r="D36" t="s">
        <v>5</v>
      </c>
    </row>
    <row r="37" spans="1:16">
      <c r="B37">
        <v>100</v>
      </c>
      <c r="C37">
        <v>3.28</v>
      </c>
      <c r="D37">
        <v>1.56</v>
      </c>
      <c r="N37" t="s">
        <v>10</v>
      </c>
      <c r="O37">
        <f t="array" ref="O37:P40">LINEST(B37:B44,C37:C44,1,1)</f>
        <v>144.72361809045216</v>
      </c>
      <c r="P37">
        <v>-377.13065326633136</v>
      </c>
    </row>
    <row r="38" spans="1:16">
      <c r="B38">
        <v>90</v>
      </c>
      <c r="C38">
        <v>3.22</v>
      </c>
      <c r="O38">
        <v>5.173683487933185</v>
      </c>
      <c r="P38">
        <v>15.82665211275129</v>
      </c>
    </row>
    <row r="39" spans="1:16">
      <c r="B39">
        <v>80</v>
      </c>
      <c r="C39">
        <v>3.16</v>
      </c>
      <c r="O39">
        <v>0.99239052404881545</v>
      </c>
      <c r="P39">
        <v>2.3079499920555446</v>
      </c>
    </row>
    <row r="40" spans="1:16">
      <c r="B40">
        <v>70</v>
      </c>
      <c r="C40">
        <v>3.12</v>
      </c>
      <c r="O40">
        <v>782.49056603772942</v>
      </c>
      <c r="P40">
        <v>6</v>
      </c>
    </row>
    <row r="41" spans="1:16">
      <c r="B41">
        <v>60</v>
      </c>
      <c r="C41">
        <v>3.02</v>
      </c>
    </row>
    <row r="42" spans="1:16">
      <c r="B42">
        <v>50</v>
      </c>
      <c r="C42">
        <v>2.96</v>
      </c>
    </row>
    <row r="43" spans="1:16">
      <c r="B43">
        <v>40</v>
      </c>
      <c r="C43">
        <v>2.88</v>
      </c>
    </row>
    <row r="44" spans="1:16">
      <c r="B44">
        <v>30</v>
      </c>
      <c r="C44">
        <v>2.8</v>
      </c>
    </row>
    <row r="46" spans="1:16">
      <c r="A46" t="s">
        <v>8</v>
      </c>
    </row>
    <row r="47" spans="1:16">
      <c r="B47" t="s">
        <v>0</v>
      </c>
      <c r="C47" t="s">
        <v>1</v>
      </c>
      <c r="D47" t="s">
        <v>5</v>
      </c>
    </row>
    <row r="48" spans="1:16">
      <c r="B48">
        <v>100</v>
      </c>
      <c r="C48">
        <v>3.56</v>
      </c>
      <c r="D48">
        <v>3.82</v>
      </c>
      <c r="N48" t="s">
        <v>10</v>
      </c>
      <c r="O48">
        <f t="array" ref="O48:P51">LINEST(B48:B55,C48:C55,1,1)</f>
        <v>147.30290456431538</v>
      </c>
      <c r="P48">
        <v>-425.51867219917023</v>
      </c>
    </row>
    <row r="49" spans="1:16">
      <c r="B49">
        <v>90</v>
      </c>
      <c r="C49">
        <v>3.5</v>
      </c>
      <c r="O49">
        <v>3.7878461791505229</v>
      </c>
      <c r="P49">
        <v>12.627227107977731</v>
      </c>
    </row>
    <row r="50" spans="1:16">
      <c r="B50">
        <v>80</v>
      </c>
      <c r="C50">
        <v>3.42</v>
      </c>
      <c r="O50">
        <v>0.9960482118158468</v>
      </c>
      <c r="P50">
        <v>1.6632052575997121</v>
      </c>
    </row>
    <row r="51" spans="1:16">
      <c r="B51">
        <v>70</v>
      </c>
      <c r="C51">
        <v>3.38</v>
      </c>
      <c r="O51">
        <v>1512.3000000000036</v>
      </c>
      <c r="P51">
        <v>6</v>
      </c>
    </row>
    <row r="52" spans="1:16">
      <c r="B52">
        <v>60</v>
      </c>
      <c r="C52">
        <v>3.3</v>
      </c>
    </row>
    <row r="53" spans="1:16">
      <c r="B53">
        <v>50</v>
      </c>
      <c r="C53">
        <v>3.24</v>
      </c>
    </row>
    <row r="54" spans="1:16">
      <c r="B54">
        <v>40</v>
      </c>
      <c r="C54">
        <v>3.16</v>
      </c>
    </row>
    <row r="55" spans="1:16">
      <c r="B55">
        <v>30</v>
      </c>
      <c r="C55">
        <v>3.08</v>
      </c>
    </row>
    <row r="57" spans="1:16">
      <c r="A57" t="s">
        <v>9</v>
      </c>
    </row>
    <row r="58" spans="1:16">
      <c r="B58" t="s">
        <v>0</v>
      </c>
      <c r="C58" t="s">
        <v>1</v>
      </c>
      <c r="D58" t="s">
        <v>5</v>
      </c>
    </row>
    <row r="59" spans="1:16">
      <c r="B59">
        <v>100</v>
      </c>
      <c r="C59">
        <v>3.36</v>
      </c>
      <c r="D59">
        <v>3.56</v>
      </c>
      <c r="N59" t="s">
        <v>10</v>
      </c>
      <c r="O59">
        <f t="array" ref="O59:P62">LINEST(B59:B66,C59:C66,1,1)</f>
        <v>150.0403334229631</v>
      </c>
      <c r="P59">
        <v>-405.75154611454667</v>
      </c>
    </row>
    <row r="60" spans="1:16">
      <c r="B60">
        <v>90</v>
      </c>
      <c r="C60">
        <v>3.3</v>
      </c>
      <c r="O60">
        <v>3.5264525540747882</v>
      </c>
      <c r="P60">
        <v>11.07729981306824</v>
      </c>
    </row>
    <row r="61" spans="1:16">
      <c r="B61">
        <v>80</v>
      </c>
      <c r="C61">
        <v>3.24</v>
      </c>
      <c r="O61">
        <v>0.99669650059539805</v>
      </c>
      <c r="P61">
        <v>1.5206740555494935</v>
      </c>
    </row>
    <row r="62" spans="1:16">
      <c r="B62">
        <v>70</v>
      </c>
      <c r="C62">
        <v>3.18</v>
      </c>
      <c r="O62">
        <v>1810.2558139534506</v>
      </c>
      <c r="P62">
        <v>6</v>
      </c>
    </row>
    <row r="63" spans="1:16">
      <c r="B63">
        <v>60</v>
      </c>
      <c r="C63">
        <v>3.12</v>
      </c>
    </row>
    <row r="64" spans="1:16">
      <c r="B64">
        <v>50</v>
      </c>
      <c r="C64">
        <v>3.04</v>
      </c>
    </row>
    <row r="65" spans="1:9">
      <c r="B65">
        <v>40</v>
      </c>
      <c r="C65">
        <v>2.96</v>
      </c>
    </row>
    <row r="66" spans="1:9">
      <c r="B66">
        <v>30</v>
      </c>
      <c r="C66">
        <v>2.9</v>
      </c>
    </row>
    <row r="68" spans="1:9">
      <c r="B68" t="s">
        <v>11</v>
      </c>
      <c r="C68" t="s">
        <v>18</v>
      </c>
      <c r="D68" t="s">
        <v>19</v>
      </c>
      <c r="G68" t="s">
        <v>21</v>
      </c>
      <c r="I68" t="s">
        <v>22</v>
      </c>
    </row>
    <row r="69" spans="1:9">
      <c r="A69" t="s">
        <v>12</v>
      </c>
      <c r="B69">
        <v>78.786590000000004</v>
      </c>
      <c r="C69">
        <f>B69/10</f>
        <v>7.8786590000000007</v>
      </c>
      <c r="D69">
        <f>C69/0.000000005</f>
        <v>1575731800</v>
      </c>
      <c r="G69">
        <f>AVERAGE(D69:D70)</f>
        <v>1604809900</v>
      </c>
      <c r="I69">
        <f>STDEV(D69:D70)</f>
        <v>41122643.388043821</v>
      </c>
    </row>
    <row r="70" spans="1:9">
      <c r="A70" t="s">
        <v>13</v>
      </c>
      <c r="B70">
        <v>81.694400000000002</v>
      </c>
      <c r="C70">
        <f t="shared" ref="C70:C74" si="0">B70/10</f>
        <v>8.1694399999999998</v>
      </c>
      <c r="D70">
        <f t="shared" ref="D70:D74" si="1">C70/0.000000005</f>
        <v>1633888000</v>
      </c>
    </row>
    <row r="71" spans="1:9">
      <c r="A71" t="s">
        <v>14</v>
      </c>
      <c r="B71">
        <v>135.01740000000001</v>
      </c>
      <c r="C71">
        <f t="shared" si="0"/>
        <v>13.501740000000002</v>
      </c>
      <c r="D71">
        <f t="shared" si="1"/>
        <v>2700348000.0000005</v>
      </c>
      <c r="G71" t="s">
        <v>20</v>
      </c>
    </row>
    <row r="72" spans="1:9">
      <c r="A72" t="s">
        <v>15</v>
      </c>
      <c r="B72">
        <v>144.7236</v>
      </c>
      <c r="C72">
        <f t="shared" si="0"/>
        <v>14.47236</v>
      </c>
      <c r="D72">
        <f t="shared" si="1"/>
        <v>2894472000</v>
      </c>
      <c r="G72">
        <f>AVERAGE(D71:D74)</f>
        <v>2885421000</v>
      </c>
      <c r="I72">
        <f>STDEV(D71:D74)</f>
        <v>130798165.02790704</v>
      </c>
    </row>
    <row r="73" spans="1:9">
      <c r="A73" t="s">
        <v>16</v>
      </c>
      <c r="B73">
        <v>147.30289999999999</v>
      </c>
      <c r="C73">
        <f t="shared" si="0"/>
        <v>14.73029</v>
      </c>
      <c r="D73">
        <f t="shared" si="1"/>
        <v>2946058000</v>
      </c>
    </row>
    <row r="74" spans="1:9">
      <c r="A74" t="s">
        <v>17</v>
      </c>
      <c r="B74">
        <v>150.0403</v>
      </c>
      <c r="C74">
        <f t="shared" si="0"/>
        <v>15.00403</v>
      </c>
      <c r="D74">
        <f t="shared" si="1"/>
        <v>3000806000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Intel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dkohara</dc:creator>
  <cp:lastModifiedBy>dkohara</cp:lastModifiedBy>
  <dcterms:created xsi:type="dcterms:W3CDTF">2009-12-14T22:57:39Z</dcterms:created>
  <dcterms:modified xsi:type="dcterms:W3CDTF">2009-12-16T17:07:31Z</dcterms:modified>
</cp:coreProperties>
</file>