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4140" yWindow="0" windowWidth="30120" windowHeight="23560" tabRatio="500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1" l="1"/>
  <c r="G17" i="1"/>
  <c r="E18" i="1"/>
  <c r="G18" i="1"/>
  <c r="G19" i="1"/>
  <c r="E20" i="1"/>
  <c r="G20" i="1"/>
  <c r="E21" i="1"/>
  <c r="G21" i="1"/>
  <c r="E22" i="1"/>
  <c r="G22" i="1"/>
  <c r="A1" i="2"/>
  <c r="A2" i="2"/>
  <c r="A3" i="2"/>
  <c r="A4" i="2"/>
  <c r="A5" i="2"/>
  <c r="A6" i="2"/>
  <c r="B14" i="1"/>
  <c r="A18" i="2"/>
  <c r="A17" i="2"/>
  <c r="A16" i="2"/>
  <c r="A15" i="2"/>
  <c r="A14" i="2"/>
  <c r="A13" i="2"/>
  <c r="A12" i="2"/>
  <c r="A11" i="2"/>
  <c r="A10" i="2"/>
  <c r="A9" i="2"/>
  <c r="A8" i="2"/>
  <c r="A7" i="2"/>
  <c r="G31" i="1"/>
  <c r="G30" i="1"/>
  <c r="G29" i="1"/>
  <c r="G28" i="1"/>
  <c r="G27" i="1"/>
  <c r="G26" i="1"/>
  <c r="G25" i="1"/>
  <c r="G24" i="1"/>
  <c r="G23" i="1"/>
  <c r="E31" i="1"/>
  <c r="E30" i="1"/>
  <c r="E29" i="1"/>
  <c r="E28" i="1"/>
  <c r="E27" i="1"/>
  <c r="E26" i="1"/>
  <c r="E25" i="1"/>
  <c r="E24" i="1"/>
  <c r="E23" i="1"/>
</calcChain>
</file>

<file path=xl/sharedStrings.xml><?xml version="1.0" encoding="utf-8"?>
<sst xmlns="http://schemas.openxmlformats.org/spreadsheetml/2006/main" count="39" uniqueCount="36">
  <si>
    <t>name</t>
  </si>
  <si>
    <t>solution name</t>
  </si>
  <si>
    <t>date</t>
  </si>
  <si>
    <t>actual</t>
  </si>
  <si>
    <t>calibration measured</t>
  </si>
  <si>
    <t>osmolarity (mosm)</t>
  </si>
  <si>
    <t>buffer(s)</t>
  </si>
  <si>
    <t>pKa(s)</t>
  </si>
  <si>
    <t>calibration standards</t>
  </si>
  <si>
    <t>pH desired</t>
  </si>
  <si>
    <t>pH actual</t>
  </si>
  <si>
    <t>acid/base used</t>
  </si>
  <si>
    <t>acid needed (mM)</t>
  </si>
  <si>
    <t>amount added</t>
  </si>
  <si>
    <t>solution volume (L)</t>
  </si>
  <si>
    <t>weight needed (g)</t>
  </si>
  <si>
    <t>formula weight (g/mole)</t>
  </si>
  <si>
    <t>KOH</t>
  </si>
  <si>
    <t>conc (mM)</t>
  </si>
  <si>
    <t>homework</t>
  </si>
  <si>
    <t>molecules of solute</t>
  </si>
  <si>
    <t>NaCl</t>
  </si>
  <si>
    <t>HEPES</t>
  </si>
  <si>
    <t>CaCl2</t>
  </si>
  <si>
    <t>MgCl2</t>
  </si>
  <si>
    <t>volume needed (ml)</t>
  </si>
  <si>
    <t>comments</t>
  </si>
  <si>
    <t>amount added (approx)</t>
  </si>
  <si>
    <t>Jon</t>
  </si>
  <si>
    <t>20 K external</t>
  </si>
  <si>
    <t>acidity</t>
  </si>
  <si>
    <t>MgEDTA</t>
  </si>
  <si>
    <t>compound name (order of addition)</t>
  </si>
  <si>
    <t>theory</t>
  </si>
  <si>
    <t>stock conc. (M)</t>
  </si>
  <si>
    <t>for electrophysiology, sterile filtered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</si>
</sst>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Baskerville"/>
    </font>
    <font>
      <sz val="12"/>
      <color rgb="FF000000"/>
      <name val="Baskerville"/>
    </font>
    <font>
      <sz val="12"/>
      <color rgb="FFFF0000"/>
      <name val="Baskerville"/>
    </font>
    <font>
      <i/>
      <sz val="12"/>
      <color theme="1"/>
      <name val="Baskerville"/>
    </font>
    <font>
      <sz val="12"/>
      <name val="Baskerville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/>
    <xf numFmtId="14" fontId="4" fillId="0" borderId="0" xfId="0" applyNumberFormat="1" applyFont="1" applyAlignment="1"/>
    <xf numFmtId="0" fontId="5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/>
    <xf numFmtId="0" fontId="8" fillId="0" borderId="0" xfId="0" applyFont="1" applyAlignment="1">
      <alignment horizontal="right" wrapText="1"/>
    </xf>
  </cellXfs>
  <cellStyles count="8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2" zoomScale="244" zoomScaleNormal="244" zoomScalePageLayoutView="244" workbookViewId="0">
      <selection activeCell="A17" sqref="A17:XFD22"/>
    </sheetView>
  </sheetViews>
  <sheetFormatPr baseColWidth="10" defaultRowHeight="15" x14ac:dyDescent="0"/>
  <cols>
    <col min="1" max="1" width="14.83203125" style="1" customWidth="1"/>
    <col min="2" max="2" width="9.33203125" style="1" customWidth="1"/>
    <col min="3" max="3" width="10.5" style="1" customWidth="1"/>
    <col min="4" max="4" width="9.1640625" style="1" customWidth="1"/>
    <col min="5" max="5" width="8.6640625" style="1" customWidth="1"/>
    <col min="6" max="6" width="7.5" style="1" customWidth="1"/>
    <col min="7" max="7" width="8.33203125" style="1" customWidth="1"/>
    <col min="8" max="16384" width="10.83203125" style="1"/>
  </cols>
  <sheetData>
    <row r="1" spans="1:8" s="4" customFormat="1">
      <c r="A1" s="9" t="s">
        <v>0</v>
      </c>
      <c r="B1" s="4" t="s">
        <v>28</v>
      </c>
    </row>
    <row r="2" spans="1:8" s="4" customFormat="1">
      <c r="A2" s="9" t="s">
        <v>2</v>
      </c>
      <c r="B2" s="5">
        <v>40855</v>
      </c>
    </row>
    <row r="3" spans="1:8" s="4" customFormat="1">
      <c r="A3" s="9" t="s">
        <v>1</v>
      </c>
      <c r="B3" s="4" t="s">
        <v>29</v>
      </c>
    </row>
    <row r="4" spans="1:8" s="4" customFormat="1">
      <c r="A4" s="9" t="s">
        <v>14</v>
      </c>
      <c r="B4" s="4">
        <v>1</v>
      </c>
    </row>
    <row r="5" spans="1:8" s="4" customFormat="1">
      <c r="A5" s="9" t="s">
        <v>26</v>
      </c>
      <c r="B5" s="4" t="s">
        <v>35</v>
      </c>
    </row>
    <row r="6" spans="1:8" s="4" customFormat="1">
      <c r="E6" s="6"/>
    </row>
    <row r="7" spans="1:8" ht="30">
      <c r="B7" s="8" t="s">
        <v>9</v>
      </c>
      <c r="C7" s="8" t="s">
        <v>10</v>
      </c>
      <c r="D7" s="8" t="s">
        <v>8</v>
      </c>
      <c r="E7" s="8" t="s">
        <v>4</v>
      </c>
      <c r="F7" s="2"/>
      <c r="G7" s="2"/>
      <c r="H7" s="2"/>
    </row>
    <row r="8" spans="1:8">
      <c r="A8" s="7" t="s">
        <v>30</v>
      </c>
      <c r="B8" s="2">
        <v>7.3</v>
      </c>
      <c r="C8" s="2"/>
      <c r="D8" s="2"/>
      <c r="E8" s="2"/>
      <c r="F8" s="2"/>
      <c r="G8" s="2"/>
      <c r="H8" s="2"/>
    </row>
    <row r="9" spans="1:8">
      <c r="B9" s="2"/>
      <c r="C9" s="2"/>
      <c r="D9" s="2"/>
      <c r="E9" s="2"/>
      <c r="F9" s="2"/>
      <c r="G9" s="2"/>
      <c r="H9" s="2"/>
    </row>
    <row r="10" spans="1:8" ht="45">
      <c r="A10" s="7" t="s">
        <v>6</v>
      </c>
      <c r="B10" s="8" t="s">
        <v>7</v>
      </c>
      <c r="C10" s="8" t="s">
        <v>12</v>
      </c>
      <c r="D10" s="8" t="s">
        <v>11</v>
      </c>
      <c r="E10" s="8" t="s">
        <v>27</v>
      </c>
      <c r="F10" s="2"/>
      <c r="G10" s="2"/>
      <c r="H10" s="2"/>
    </row>
    <row r="11" spans="1:8">
      <c r="A11" s="1" t="s">
        <v>22</v>
      </c>
      <c r="B11" s="10">
        <v>7.6</v>
      </c>
      <c r="C11" s="3" t="s">
        <v>19</v>
      </c>
      <c r="D11" s="2"/>
      <c r="E11" s="2"/>
      <c r="F11" s="2"/>
      <c r="G11" s="2"/>
      <c r="H11" s="2"/>
    </row>
    <row r="12" spans="1:8">
      <c r="B12" s="2"/>
      <c r="C12" s="2"/>
      <c r="D12" s="2"/>
      <c r="E12" s="2"/>
      <c r="F12" s="2"/>
      <c r="G12" s="2"/>
      <c r="H12" s="2"/>
    </row>
    <row r="13" spans="1:8" ht="30">
      <c r="B13" s="8" t="s">
        <v>33</v>
      </c>
      <c r="C13" s="8" t="s">
        <v>3</v>
      </c>
      <c r="D13" s="8" t="s">
        <v>8</v>
      </c>
      <c r="E13" s="8" t="s">
        <v>4</v>
      </c>
      <c r="F13" s="2"/>
      <c r="G13" s="2"/>
      <c r="H13" s="2"/>
    </row>
    <row r="14" spans="1:8">
      <c r="A14" s="7" t="s">
        <v>5</v>
      </c>
      <c r="B14" s="2">
        <f>SUM(Sheet2!A1:A18)</f>
        <v>392.2</v>
      </c>
      <c r="C14" s="2"/>
      <c r="D14" s="2"/>
      <c r="E14" s="2"/>
      <c r="F14" s="2"/>
      <c r="G14" s="2"/>
      <c r="H14" s="2"/>
    </row>
    <row r="15" spans="1:8">
      <c r="B15" s="2"/>
      <c r="C15" s="2"/>
      <c r="D15" s="2"/>
      <c r="E15" s="2"/>
      <c r="F15" s="2"/>
      <c r="G15" s="2"/>
      <c r="H15" s="2"/>
    </row>
    <row r="16" spans="1:8" ht="45">
      <c r="A16" s="7" t="s">
        <v>32</v>
      </c>
      <c r="B16" s="8" t="s">
        <v>18</v>
      </c>
      <c r="C16" s="8" t="s">
        <v>20</v>
      </c>
      <c r="D16" s="8" t="s">
        <v>16</v>
      </c>
      <c r="E16" s="8" t="s">
        <v>15</v>
      </c>
      <c r="F16" s="8" t="s">
        <v>34</v>
      </c>
      <c r="G16" s="8" t="s">
        <v>25</v>
      </c>
      <c r="H16" s="8" t="s">
        <v>13</v>
      </c>
    </row>
    <row r="17" spans="1:7">
      <c r="A17" s="1" t="s">
        <v>21</v>
      </c>
      <c r="B17" s="1">
        <v>155</v>
      </c>
      <c r="C17" s="1">
        <v>2</v>
      </c>
      <c r="D17" s="1">
        <v>58.44</v>
      </c>
      <c r="E17" s="1">
        <f>IF(D17=0,"",C17/1000*D17*$B$4)</f>
        <v>0.11688</v>
      </c>
      <c r="G17" s="1" t="str">
        <f>IF(F17=0,"",B17/F17*$B$4)</f>
        <v/>
      </c>
    </row>
    <row r="18" spans="1:7">
      <c r="A18" s="1" t="s">
        <v>22</v>
      </c>
      <c r="B18" s="1">
        <v>50</v>
      </c>
      <c r="C18" s="1">
        <v>1</v>
      </c>
      <c r="D18" s="1">
        <v>238.32</v>
      </c>
      <c r="E18" s="1">
        <f>IF(D18=0,"",C18/1000*D18*$B$4)</f>
        <v>0.23832</v>
      </c>
      <c r="G18" s="1" t="str">
        <f t="shared" ref="G18" si="0">IF(F18=0,"",B18/F18*$B$4)</f>
        <v/>
      </c>
    </row>
    <row r="19" spans="1:7">
      <c r="A19" s="1" t="s">
        <v>17</v>
      </c>
      <c r="B19" s="1">
        <v>20</v>
      </c>
      <c r="C19" s="1">
        <v>1</v>
      </c>
      <c r="F19" s="1">
        <v>0.99199999999999999</v>
      </c>
      <c r="G19" s="1">
        <f>IF(F19=0,"",B19/F19*$B$4)</f>
        <v>20.161290322580644</v>
      </c>
    </row>
    <row r="20" spans="1:7">
      <c r="A20" s="1" t="s">
        <v>23</v>
      </c>
      <c r="B20" s="1">
        <v>2</v>
      </c>
      <c r="C20" s="1">
        <v>3</v>
      </c>
      <c r="E20" s="1" t="str">
        <f t="shared" ref="E20:E31" si="1">IF(D20=0,"",C20/1000*D20*$B$4)</f>
        <v/>
      </c>
      <c r="F20" s="1">
        <v>1</v>
      </c>
      <c r="G20" s="1">
        <f t="shared" ref="G20:G31" si="2">IF(F20=0,"",B20/F20*$B$4)</f>
        <v>2</v>
      </c>
    </row>
    <row r="21" spans="1:7">
      <c r="A21" s="1" t="s">
        <v>24</v>
      </c>
      <c r="B21" s="1">
        <v>2</v>
      </c>
      <c r="C21" s="1">
        <v>3</v>
      </c>
      <c r="E21" s="1" t="str">
        <f t="shared" si="1"/>
        <v/>
      </c>
      <c r="F21" s="1">
        <v>1</v>
      </c>
      <c r="G21" s="1">
        <f t="shared" si="2"/>
        <v>2</v>
      </c>
    </row>
    <row r="22" spans="1:7">
      <c r="A22" s="1" t="s">
        <v>31</v>
      </c>
      <c r="B22" s="1">
        <v>0.1</v>
      </c>
      <c r="C22" s="1">
        <v>2</v>
      </c>
      <c r="E22" s="1" t="str">
        <f t="shared" si="1"/>
        <v/>
      </c>
      <c r="F22" s="1">
        <v>0.1</v>
      </c>
      <c r="G22" s="1">
        <f t="shared" si="2"/>
        <v>1</v>
      </c>
    </row>
    <row r="23" spans="1:7">
      <c r="E23" s="1" t="str">
        <f t="shared" si="1"/>
        <v/>
      </c>
      <c r="G23" s="1" t="str">
        <f t="shared" si="2"/>
        <v/>
      </c>
    </row>
    <row r="24" spans="1:7">
      <c r="E24" s="1" t="str">
        <f t="shared" si="1"/>
        <v/>
      </c>
      <c r="G24" s="1" t="str">
        <f t="shared" si="2"/>
        <v/>
      </c>
    </row>
    <row r="25" spans="1:7">
      <c r="E25" s="1" t="str">
        <f t="shared" si="1"/>
        <v/>
      </c>
      <c r="G25" s="1" t="str">
        <f t="shared" si="2"/>
        <v/>
      </c>
    </row>
    <row r="26" spans="1:7">
      <c r="E26" s="1" t="str">
        <f t="shared" si="1"/>
        <v/>
      </c>
      <c r="G26" s="1" t="str">
        <f t="shared" si="2"/>
        <v/>
      </c>
    </row>
    <row r="27" spans="1:7">
      <c r="E27" s="1" t="str">
        <f t="shared" si="1"/>
        <v/>
      </c>
      <c r="G27" s="1" t="str">
        <f t="shared" si="2"/>
        <v/>
      </c>
    </row>
    <row r="28" spans="1:7">
      <c r="E28" s="1" t="str">
        <f t="shared" si="1"/>
        <v/>
      </c>
      <c r="G28" s="1" t="str">
        <f t="shared" si="2"/>
        <v/>
      </c>
    </row>
    <row r="29" spans="1:7">
      <c r="E29" s="1" t="str">
        <f t="shared" si="1"/>
        <v/>
      </c>
      <c r="G29" s="1" t="str">
        <f t="shared" si="2"/>
        <v/>
      </c>
    </row>
    <row r="30" spans="1:7">
      <c r="E30" s="1" t="str">
        <f t="shared" si="1"/>
        <v/>
      </c>
      <c r="G30" s="1" t="str">
        <f t="shared" si="2"/>
        <v/>
      </c>
    </row>
    <row r="31" spans="1:7">
      <c r="E31" s="1" t="str">
        <f t="shared" si="1"/>
        <v/>
      </c>
      <c r="G31" s="1" t="str">
        <f t="shared" si="2"/>
        <v/>
      </c>
    </row>
  </sheetData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RowHeight="15" x14ac:dyDescent="0"/>
  <sheetData>
    <row r="1" spans="1:1">
      <c r="A1">
        <f>Sheet1!B17*Sheet1!C17+Sheet2!C17</f>
        <v>310</v>
      </c>
    </row>
    <row r="2" spans="1:1">
      <c r="A2">
        <f>Sheet1!B18*Sheet1!C18+Sheet2!C18</f>
        <v>50</v>
      </c>
    </row>
    <row r="3" spans="1:1">
      <c r="A3">
        <f>Sheet1!B19*Sheet1!C19+Sheet2!C19</f>
        <v>20</v>
      </c>
    </row>
    <row r="4" spans="1:1">
      <c r="A4">
        <f>Sheet1!B20*Sheet1!C20+Sheet2!C20</f>
        <v>6</v>
      </c>
    </row>
    <row r="5" spans="1:1">
      <c r="A5">
        <f>Sheet1!B21*Sheet1!C21+Sheet2!C21</f>
        <v>6</v>
      </c>
    </row>
    <row r="6" spans="1:1">
      <c r="A6">
        <f>Sheet1!B22*Sheet1!C22+Sheet2!C22</f>
        <v>0.2</v>
      </c>
    </row>
    <row r="7" spans="1:1">
      <c r="A7">
        <f>Sheet1!B23*Sheet1!C23+Sheet2!C23</f>
        <v>0</v>
      </c>
    </row>
    <row r="8" spans="1:1">
      <c r="A8">
        <f>Sheet1!B24*Sheet1!C24+Sheet2!C24</f>
        <v>0</v>
      </c>
    </row>
    <row r="9" spans="1:1">
      <c r="A9">
        <f>Sheet1!B25*Sheet1!C25+Sheet2!C25</f>
        <v>0</v>
      </c>
    </row>
    <row r="10" spans="1:1">
      <c r="A10">
        <f>Sheet1!B26*Sheet1!C26+Sheet2!C26</f>
        <v>0</v>
      </c>
    </row>
    <row r="11" spans="1:1">
      <c r="A11">
        <f>Sheet1!B27*Sheet1!C27+Sheet2!C27</f>
        <v>0</v>
      </c>
    </row>
    <row r="12" spans="1:1">
      <c r="A12">
        <f>Sheet1!B28*Sheet1!C28+Sheet2!C28</f>
        <v>0</v>
      </c>
    </row>
    <row r="13" spans="1:1">
      <c r="A13">
        <f>Sheet1!B29*Sheet1!C29+Sheet2!C29</f>
        <v>0</v>
      </c>
    </row>
    <row r="14" spans="1:1">
      <c r="A14">
        <f>Sheet1!B30*Sheet1!C30+Sheet2!C30</f>
        <v>0</v>
      </c>
    </row>
    <row r="15" spans="1:1">
      <c r="A15">
        <f>Sheet1!B31*Sheet1!C31+Sheet2!C31</f>
        <v>0</v>
      </c>
    </row>
    <row r="16" spans="1:1">
      <c r="A16">
        <f>Sheet1!B32*Sheet1!C32+Sheet2!C32</f>
        <v>0</v>
      </c>
    </row>
    <row r="17" spans="1:1">
      <c r="A17">
        <f>Sheet1!B33*Sheet1!C33+Sheet2!C33</f>
        <v>0</v>
      </c>
    </row>
    <row r="18" spans="1:1">
      <c r="A18">
        <f>Sheet1!B34*Sheet1!C34+Sheet2!C34</f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jon</cp:lastModifiedBy>
  <cp:lastPrinted>2011-11-08T19:59:23Z</cp:lastPrinted>
  <dcterms:created xsi:type="dcterms:W3CDTF">2011-11-08T16:28:19Z</dcterms:created>
  <dcterms:modified xsi:type="dcterms:W3CDTF">2011-11-09T05:08:31Z</dcterms:modified>
</cp:coreProperties>
</file>