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8415" windowHeight="5835" activeTab="1"/>
  </bookViews>
  <sheets>
    <sheet name="random" sheetId="1" r:id="rId1"/>
    <sheet name="constant voltage" sheetId="2" r:id="rId2"/>
    <sheet name="constant current" sheetId="4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16" i="4"/>
  <c r="B16"/>
  <c r="C15"/>
  <c r="B15"/>
  <c r="F5"/>
  <c r="F6"/>
  <c r="F7"/>
  <c r="F8"/>
  <c r="F9"/>
  <c r="F10"/>
  <c r="F11"/>
  <c r="F12"/>
  <c r="F13"/>
  <c r="F4"/>
  <c r="C16" i="2"/>
  <c r="B16"/>
  <c r="C15"/>
  <c r="B15"/>
  <c r="H22" i="1"/>
  <c r="H21"/>
  <c r="H17"/>
  <c r="I21"/>
  <c r="H19"/>
  <c r="H18"/>
</calcChain>
</file>

<file path=xl/sharedStrings.xml><?xml version="1.0" encoding="utf-8"?>
<sst xmlns="http://schemas.openxmlformats.org/spreadsheetml/2006/main" count="67" uniqueCount="24">
  <si>
    <t>e/m data part 1 : Sheet1</t>
  </si>
  <si>
    <t>.</t>
  </si>
  <si>
    <t>trial</t>
  </si>
  <si>
    <t>accelerating voltage in volts</t>
  </si>
  <si>
    <t>coil current in amps</t>
  </si>
  <si>
    <t>field B in Wb/meters^2</t>
  </si>
  <si>
    <t>radius of curvature. right side in cm</t>
  </si>
  <si>
    <t>e/m in coul/kg</t>
  </si>
  <si>
    <t>mean of e/m</t>
  </si>
  <si>
    <t>standard deviation</t>
  </si>
  <si>
    <t>standard error of the mean</t>
  </si>
  <si>
    <t>expected value</t>
  </si>
  <si>
    <t>percent error</t>
  </si>
  <si>
    <t>constant V</t>
  </si>
  <si>
    <t>Current</t>
  </si>
  <si>
    <t>r</t>
  </si>
  <si>
    <t>1/current</t>
  </si>
  <si>
    <t>slope from y=a +b*x</t>
  </si>
  <si>
    <t>slope from y=b*x</t>
  </si>
  <si>
    <t>slope</t>
  </si>
  <si>
    <t>uncertainty</t>
  </si>
  <si>
    <t>voltage</t>
  </si>
  <si>
    <t>Constant current</t>
  </si>
  <si>
    <t>r2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</si>
</sst>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11" fontId="0" fillId="0" borderId="0" xfId="0" applyNumberFormat="1"/>
    <xf numFmtId="11" fontId="0" fillId="0" borderId="0" xfId="0" applyNumberFormat="1" applyAlignment="1">
      <alignment wrapText="1"/>
    </xf>
    <xf numFmtId="0" fontId="1" fillId="2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opLeftCell="A5" workbookViewId="0">
      <selection activeCell="H22" sqref="H22"/>
    </sheetView>
  </sheetViews>
  <sheetFormatPr defaultRowHeight="15"/>
  <cols>
    <col min="8" max="8" width="12" bestFit="1" customWidth="1"/>
  </cols>
  <sheetData>
    <row r="1" spans="1:8" ht="45">
      <c r="A1" s="1" t="s">
        <v>0</v>
      </c>
    </row>
    <row r="2" spans="1:8" ht="15.75" thickBot="1">
      <c r="A2" s="1"/>
      <c r="B2" s="1"/>
      <c r="C2" s="1"/>
      <c r="D2" s="1"/>
      <c r="E2" s="1"/>
      <c r="F2" s="1"/>
      <c r="G2" s="1"/>
    </row>
    <row r="3" spans="1:8" ht="72.75" thickBot="1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</row>
    <row r="6" spans="1:8">
      <c r="A6" s="1" t="s">
        <v>1</v>
      </c>
      <c r="B6" s="1"/>
      <c r="C6" s="1"/>
      <c r="D6" s="1"/>
      <c r="E6" s="1"/>
      <c r="F6" s="1"/>
      <c r="G6" s="1"/>
    </row>
    <row r="7" spans="1:8">
      <c r="A7" s="1" t="s">
        <v>1</v>
      </c>
      <c r="B7" s="1">
        <v>1</v>
      </c>
      <c r="C7" s="1">
        <v>229</v>
      </c>
      <c r="D7" s="1">
        <v>1.29</v>
      </c>
      <c r="E7" s="1">
        <v>1.0062000000000001E-3</v>
      </c>
      <c r="F7" s="1">
        <v>4.8</v>
      </c>
      <c r="G7" s="5">
        <v>196000000000</v>
      </c>
    </row>
    <row r="8" spans="1:8">
      <c r="A8" s="1" t="s">
        <v>1</v>
      </c>
      <c r="B8" s="1">
        <v>2</v>
      </c>
      <c r="C8" s="1">
        <v>249</v>
      </c>
      <c r="D8" s="1">
        <v>1.18</v>
      </c>
      <c r="E8" s="1">
        <v>9.2040000000000004E-4</v>
      </c>
      <c r="F8" s="1">
        <v>4.9000000000000004</v>
      </c>
      <c r="G8" s="5">
        <v>245000000000</v>
      </c>
    </row>
    <row r="9" spans="1:8">
      <c r="A9" s="1" t="s">
        <v>1</v>
      </c>
      <c r="B9" s="1">
        <v>3</v>
      </c>
      <c r="C9" s="1">
        <v>260</v>
      </c>
      <c r="D9" s="1">
        <v>1.22</v>
      </c>
      <c r="E9" s="1">
        <v>9.5160000000000004E-4</v>
      </c>
      <c r="F9" s="1">
        <v>4.8</v>
      </c>
      <c r="G9" s="5">
        <v>249000000000</v>
      </c>
    </row>
    <row r="10" spans="1:8">
      <c r="A10" s="1" t="s">
        <v>1</v>
      </c>
      <c r="B10" s="1">
        <v>4</v>
      </c>
      <c r="C10" s="1">
        <v>280</v>
      </c>
      <c r="D10" s="1">
        <v>1.1399999999999999</v>
      </c>
      <c r="E10" s="1">
        <v>8.8920000000000004E-4</v>
      </c>
      <c r="F10" s="1">
        <v>5</v>
      </c>
      <c r="G10" s="5">
        <v>283000000000</v>
      </c>
    </row>
    <row r="11" spans="1:8">
      <c r="A11" s="1" t="s">
        <v>1</v>
      </c>
      <c r="B11" s="1">
        <v>5</v>
      </c>
      <c r="C11" s="1">
        <v>300</v>
      </c>
      <c r="D11" s="1">
        <v>1.29</v>
      </c>
      <c r="E11" s="1">
        <v>1.0062000000000001E-3</v>
      </c>
      <c r="F11" s="1">
        <v>4.5999999999999996</v>
      </c>
      <c r="G11" s="5">
        <v>280000000000</v>
      </c>
    </row>
    <row r="12" spans="1:8">
      <c r="A12" s="1" t="s">
        <v>1</v>
      </c>
      <c r="B12" s="1">
        <v>6</v>
      </c>
      <c r="C12" s="1">
        <v>234</v>
      </c>
      <c r="D12" s="1">
        <v>1.07</v>
      </c>
      <c r="E12" s="1">
        <v>8.3460000000000001E-4</v>
      </c>
      <c r="F12" s="1">
        <v>4.7</v>
      </c>
      <c r="G12" s="5">
        <v>304000000000</v>
      </c>
    </row>
    <row r="13" spans="1:8">
      <c r="A13" s="1" t="s">
        <v>1</v>
      </c>
      <c r="B13" s="1">
        <v>7</v>
      </c>
      <c r="C13" s="1">
        <v>244</v>
      </c>
      <c r="D13" s="1">
        <v>1.03</v>
      </c>
      <c r="E13" s="1">
        <v>1.0062000000000001E-3</v>
      </c>
      <c r="F13" s="1">
        <v>5</v>
      </c>
      <c r="G13" s="5">
        <v>193000000000</v>
      </c>
    </row>
    <row r="14" spans="1:8">
      <c r="A14" s="1" t="s">
        <v>1</v>
      </c>
      <c r="B14" s="1">
        <v>8</v>
      </c>
      <c r="C14" s="1">
        <v>265</v>
      </c>
      <c r="D14" s="1">
        <v>1.03</v>
      </c>
      <c r="E14" s="1">
        <v>8.0340000000000001E-4</v>
      </c>
      <c r="F14" s="1">
        <v>5.0999999999999996</v>
      </c>
      <c r="G14" s="5">
        <v>316000000000</v>
      </c>
    </row>
    <row r="15" spans="1:8">
      <c r="A15" s="1" t="s">
        <v>1</v>
      </c>
      <c r="B15" s="1">
        <v>9</v>
      </c>
      <c r="C15" s="1">
        <v>300</v>
      </c>
      <c r="D15" s="1">
        <v>1.02</v>
      </c>
      <c r="E15" s="1">
        <v>7.9560000000000004E-4</v>
      </c>
      <c r="F15" s="1">
        <v>5.6</v>
      </c>
      <c r="G15" s="5">
        <v>302000000000</v>
      </c>
    </row>
    <row r="16" spans="1:8">
      <c r="A16" s="1" t="s">
        <v>1</v>
      </c>
      <c r="B16" s="1">
        <v>10</v>
      </c>
      <c r="C16" s="1">
        <v>287</v>
      </c>
      <c r="D16" s="1">
        <v>1.1200000000000001</v>
      </c>
      <c r="E16" s="1">
        <v>8.7359999999999998E-4</v>
      </c>
      <c r="F16" s="1">
        <v>5</v>
      </c>
      <c r="G16" s="5">
        <v>301000000000</v>
      </c>
    </row>
    <row r="17" spans="1:9" ht="30">
      <c r="A17" s="1" t="s">
        <v>1</v>
      </c>
      <c r="B17" s="1" t="s">
        <v>8</v>
      </c>
      <c r="C17" s="1"/>
      <c r="D17" s="1"/>
      <c r="E17" s="1"/>
      <c r="F17" s="1"/>
      <c r="G17" s="5">
        <v>267000000000</v>
      </c>
      <c r="H17" s="4">
        <f>AVERAGE(G7:G16)</f>
        <v>266900000000</v>
      </c>
    </row>
    <row r="18" spans="1:9" ht="45">
      <c r="A18" s="1" t="s">
        <v>1</v>
      </c>
      <c r="B18" s="1" t="s">
        <v>9</v>
      </c>
      <c r="C18" s="1"/>
      <c r="D18" s="1"/>
      <c r="E18" s="1"/>
      <c r="F18" s="1"/>
      <c r="G18" s="5">
        <v>44600000000</v>
      </c>
      <c r="H18">
        <f>STDEV(G7:G16)</f>
        <v>44598081672.745659</v>
      </c>
    </row>
    <row r="19" spans="1:9" ht="60">
      <c r="A19" s="1" t="s">
        <v>1</v>
      </c>
      <c r="B19" s="1" t="s">
        <v>10</v>
      </c>
      <c r="C19" s="1"/>
      <c r="D19" s="1"/>
      <c r="E19" s="1"/>
      <c r="F19" s="1"/>
      <c r="G19" s="5">
        <v>14100000000</v>
      </c>
      <c r="H19" s="4">
        <f>H18/SQRT(COUNT(G7:G16))</f>
        <v>14103151736.008841</v>
      </c>
    </row>
    <row r="20" spans="1:9" ht="30">
      <c r="A20" s="1" t="s">
        <v>1</v>
      </c>
      <c r="B20" s="1" t="s">
        <v>11</v>
      </c>
      <c r="C20" s="1"/>
      <c r="D20" s="1"/>
      <c r="E20" s="1"/>
      <c r="F20" s="1"/>
      <c r="G20" s="5">
        <v>176000000000</v>
      </c>
    </row>
    <row r="21" spans="1:9" ht="30">
      <c r="A21" s="1" t="s">
        <v>1</v>
      </c>
      <c r="B21" s="1" t="s">
        <v>12</v>
      </c>
      <c r="C21" s="1"/>
      <c r="D21" s="1"/>
      <c r="E21" s="1"/>
      <c r="F21" s="1"/>
      <c r="G21" s="1">
        <v>51.7</v>
      </c>
      <c r="H21" s="4">
        <f>(G17-G20)/G20</f>
        <v>0.51704545454545459</v>
      </c>
      <c r="I21" s="4">
        <f>(G20-H19)/H19</f>
        <v>11.479479998121866</v>
      </c>
    </row>
    <row r="22" spans="1:9">
      <c r="H22" s="4">
        <f>(G17-G20)/G19</f>
        <v>6.4539007092198579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G1" sqref="G1"/>
    </sheetView>
  </sheetViews>
  <sheetFormatPr defaultRowHeight="15"/>
  <cols>
    <col min="1" max="1" width="11.7109375" customWidth="1"/>
    <col min="2" max="2" width="12" customWidth="1"/>
  </cols>
  <sheetData>
    <row r="1" spans="1:7" ht="30" thickBot="1">
      <c r="B1" s="2" t="s">
        <v>2</v>
      </c>
      <c r="C1" s="3" t="s">
        <v>13</v>
      </c>
      <c r="D1" s="3" t="s">
        <v>14</v>
      </c>
      <c r="E1" s="3" t="s">
        <v>15</v>
      </c>
      <c r="F1" s="3" t="s">
        <v>16</v>
      </c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</row>
    <row r="4" spans="1:7">
      <c r="A4" s="1" t="s">
        <v>1</v>
      </c>
      <c r="B4" s="1">
        <v>1</v>
      </c>
      <c r="C4" s="1">
        <v>250</v>
      </c>
      <c r="D4" s="1">
        <v>1</v>
      </c>
      <c r="E4" s="1">
        <v>5.0999999999999996</v>
      </c>
      <c r="F4" s="1">
        <v>1</v>
      </c>
    </row>
    <row r="5" spans="1:7">
      <c r="A5" s="1" t="s">
        <v>1</v>
      </c>
      <c r="B5" s="1">
        <v>2</v>
      </c>
      <c r="C5" s="1">
        <v>250</v>
      </c>
      <c r="D5" s="1">
        <v>1.05</v>
      </c>
      <c r="E5" s="1">
        <v>4.9000000000000004</v>
      </c>
      <c r="F5" s="1">
        <v>0.95199999999999996</v>
      </c>
    </row>
    <row r="6" spans="1:7">
      <c r="A6" s="1" t="s">
        <v>1</v>
      </c>
      <c r="B6" s="1">
        <v>3</v>
      </c>
      <c r="C6" s="1">
        <v>250</v>
      </c>
      <c r="D6" s="1">
        <v>1.1000000000000001</v>
      </c>
      <c r="E6" s="1">
        <v>4.8</v>
      </c>
      <c r="F6" s="1">
        <v>0.90900000000000003</v>
      </c>
    </row>
    <row r="7" spans="1:7">
      <c r="A7" s="1" t="s">
        <v>1</v>
      </c>
      <c r="B7" s="1">
        <v>4</v>
      </c>
      <c r="C7" s="1">
        <v>250</v>
      </c>
      <c r="D7" s="1">
        <v>1.1499999999999999</v>
      </c>
      <c r="E7" s="1">
        <v>4.5999999999999996</v>
      </c>
      <c r="F7" s="1">
        <v>0.87</v>
      </c>
    </row>
    <row r="8" spans="1:7">
      <c r="A8" s="1" t="s">
        <v>1</v>
      </c>
      <c r="B8" s="1">
        <v>5</v>
      </c>
      <c r="C8" s="1">
        <v>250</v>
      </c>
      <c r="D8" s="1">
        <v>1.2</v>
      </c>
      <c r="E8" s="1">
        <v>4.2</v>
      </c>
      <c r="F8" s="1">
        <v>0.83299999999999996</v>
      </c>
    </row>
    <row r="9" spans="1:7">
      <c r="A9" s="1" t="s">
        <v>1</v>
      </c>
      <c r="B9" s="1">
        <v>6</v>
      </c>
      <c r="C9" s="1">
        <v>250</v>
      </c>
      <c r="D9" s="1">
        <v>1.25</v>
      </c>
      <c r="E9" s="1">
        <v>3.9</v>
      </c>
      <c r="F9" s="1">
        <v>0.8</v>
      </c>
    </row>
    <row r="10" spans="1:7">
      <c r="A10" s="1" t="s">
        <v>1</v>
      </c>
      <c r="B10" s="1">
        <v>7</v>
      </c>
      <c r="C10" s="1">
        <v>250</v>
      </c>
      <c r="D10" s="1">
        <v>1.3</v>
      </c>
      <c r="E10" s="1">
        <v>3.7</v>
      </c>
      <c r="F10" s="1">
        <v>0.76900000000000002</v>
      </c>
    </row>
    <row r="11" spans="1:7">
      <c r="A11" s="1" t="s">
        <v>1</v>
      </c>
      <c r="B11" s="1">
        <v>8</v>
      </c>
      <c r="C11" s="1">
        <v>250</v>
      </c>
      <c r="D11" s="1">
        <v>1.35</v>
      </c>
      <c r="E11" s="1">
        <v>3.5</v>
      </c>
      <c r="F11" s="1">
        <v>0.74099999999999999</v>
      </c>
    </row>
    <row r="12" spans="1:7">
      <c r="A12" s="1" t="s">
        <v>1</v>
      </c>
      <c r="B12" s="1">
        <v>9</v>
      </c>
      <c r="C12" s="1">
        <v>250</v>
      </c>
      <c r="D12" s="1">
        <v>0.9</v>
      </c>
      <c r="E12" s="1">
        <v>5.3</v>
      </c>
      <c r="F12" s="1">
        <v>1.111</v>
      </c>
    </row>
    <row r="13" spans="1:7">
      <c r="A13" s="1" t="s">
        <v>1</v>
      </c>
      <c r="B13" s="1">
        <v>10</v>
      </c>
      <c r="C13" s="1">
        <v>250</v>
      </c>
      <c r="D13" s="1">
        <v>0.95</v>
      </c>
      <c r="E13" s="1">
        <v>5.2</v>
      </c>
      <c r="F13" s="1">
        <v>1.0529999999999999</v>
      </c>
    </row>
    <row r="14" spans="1:7" s="1" customFormat="1" ht="45">
      <c r="B14" s="1" t="s">
        <v>17</v>
      </c>
      <c r="C14" s="1" t="s">
        <v>18</v>
      </c>
    </row>
    <row r="15" spans="1:7">
      <c r="A15" s="1" t="s">
        <v>19</v>
      </c>
      <c r="B15">
        <f>INDEX(LINEST($F$4:$F$13,$E$4:$E$13,1,1),1,1)</f>
        <v>0.18236183524504701</v>
      </c>
      <c r="C15">
        <f>INDEX(LINEST($F$4:$F$13,$E$4:$E$13,0,1),1,1)</f>
        <v>0.19963149803017199</v>
      </c>
    </row>
    <row r="16" spans="1:7" ht="30">
      <c r="A16" s="1" t="s">
        <v>20</v>
      </c>
      <c r="B16">
        <f>INDEX(LINEST($F$4:$F$13,$E$4:$E$13,1,1),2,1)</f>
        <v>1.87877199426272E-2</v>
      </c>
      <c r="C16">
        <f>INDEX(LINEST($F$4:$F$13,$E$4:$E$13,0,1),2,1)</f>
        <v>2.5307580039383528E-3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C17" sqref="C17"/>
    </sheetView>
  </sheetViews>
  <sheetFormatPr defaultRowHeight="15"/>
  <cols>
    <col min="1" max="1" width="11.7109375" customWidth="1"/>
    <col min="2" max="2" width="12" customWidth="1"/>
  </cols>
  <sheetData>
    <row r="1" spans="1:7" ht="30" thickBot="1">
      <c r="B1" s="2" t="s">
        <v>2</v>
      </c>
      <c r="C1" s="3" t="s">
        <v>21</v>
      </c>
      <c r="D1" s="3" t="s">
        <v>22</v>
      </c>
      <c r="E1" s="3" t="s">
        <v>15</v>
      </c>
      <c r="F1" s="6" t="s">
        <v>23</v>
      </c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</row>
    <row r="4" spans="1:7">
      <c r="A4" s="1" t="s">
        <v>1</v>
      </c>
      <c r="B4" s="1">
        <v>1</v>
      </c>
      <c r="C4" s="1">
        <v>235</v>
      </c>
      <c r="D4" s="1">
        <v>1.25</v>
      </c>
      <c r="E4" s="1">
        <v>4</v>
      </c>
      <c r="F4">
        <f>E4*E4</f>
        <v>16</v>
      </c>
    </row>
    <row r="5" spans="1:7">
      <c r="A5" s="1" t="s">
        <v>1</v>
      </c>
      <c r="B5" s="1">
        <v>2</v>
      </c>
      <c r="C5" s="1">
        <v>245</v>
      </c>
      <c r="D5" s="1">
        <v>1.25</v>
      </c>
      <c r="E5" s="1">
        <v>4.2</v>
      </c>
      <c r="F5">
        <f t="shared" ref="F5:F13" si="0">E5*E5</f>
        <v>17.64</v>
      </c>
    </row>
    <row r="6" spans="1:7">
      <c r="A6" s="1" t="s">
        <v>1</v>
      </c>
      <c r="B6" s="1">
        <v>3</v>
      </c>
      <c r="C6" s="1">
        <v>250</v>
      </c>
      <c r="D6" s="1">
        <v>1.25</v>
      </c>
      <c r="E6" s="1">
        <v>4.3</v>
      </c>
      <c r="F6">
        <f t="shared" si="0"/>
        <v>18.489999999999998</v>
      </c>
    </row>
    <row r="7" spans="1:7">
      <c r="A7" s="1" t="s">
        <v>1</v>
      </c>
      <c r="B7" s="1">
        <v>4</v>
      </c>
      <c r="C7" s="1">
        <v>255</v>
      </c>
      <c r="D7" s="1">
        <v>1.25</v>
      </c>
      <c r="E7" s="1">
        <v>4.4000000000000004</v>
      </c>
      <c r="F7">
        <f t="shared" si="0"/>
        <v>19.360000000000003</v>
      </c>
    </row>
    <row r="8" spans="1:7">
      <c r="A8" s="1" t="s">
        <v>1</v>
      </c>
      <c r="B8" s="1">
        <v>5</v>
      </c>
      <c r="C8" s="1">
        <v>260</v>
      </c>
      <c r="D8" s="1">
        <v>1.25</v>
      </c>
      <c r="E8" s="1">
        <v>4.5</v>
      </c>
      <c r="F8">
        <f t="shared" si="0"/>
        <v>20.25</v>
      </c>
    </row>
    <row r="9" spans="1:7">
      <c r="A9" s="1" t="s">
        <v>1</v>
      </c>
      <c r="B9" s="1">
        <v>6</v>
      </c>
      <c r="C9" s="1">
        <v>265</v>
      </c>
      <c r="D9" s="1">
        <v>1.25</v>
      </c>
      <c r="E9" s="1">
        <v>4.5999999999999996</v>
      </c>
      <c r="F9">
        <f t="shared" si="0"/>
        <v>21.159999999999997</v>
      </c>
    </row>
    <row r="10" spans="1:7">
      <c r="A10" s="1" t="s">
        <v>1</v>
      </c>
      <c r="B10" s="1">
        <v>7</v>
      </c>
      <c r="C10" s="1">
        <v>270</v>
      </c>
      <c r="D10" s="1">
        <v>1.25</v>
      </c>
      <c r="E10" s="1">
        <v>4.5999999999999996</v>
      </c>
      <c r="F10">
        <f t="shared" si="0"/>
        <v>21.159999999999997</v>
      </c>
    </row>
    <row r="11" spans="1:7">
      <c r="A11" s="1" t="s">
        <v>1</v>
      </c>
      <c r="B11" s="1">
        <v>8</v>
      </c>
      <c r="C11" s="1">
        <v>275</v>
      </c>
      <c r="D11" s="1">
        <v>1.25</v>
      </c>
      <c r="E11" s="1">
        <v>4.7</v>
      </c>
      <c r="F11">
        <f t="shared" si="0"/>
        <v>22.090000000000003</v>
      </c>
    </row>
    <row r="12" spans="1:7">
      <c r="A12" s="1" t="s">
        <v>1</v>
      </c>
      <c r="B12" s="1">
        <v>9</v>
      </c>
      <c r="C12" s="1">
        <v>280</v>
      </c>
      <c r="D12" s="1">
        <v>1.25</v>
      </c>
      <c r="E12" s="1">
        <v>4.8</v>
      </c>
      <c r="F12">
        <f t="shared" si="0"/>
        <v>23.04</v>
      </c>
    </row>
    <row r="13" spans="1:7">
      <c r="A13" s="1" t="s">
        <v>1</v>
      </c>
      <c r="B13" s="1">
        <v>10</v>
      </c>
      <c r="C13" s="1">
        <v>285</v>
      </c>
      <c r="D13" s="1">
        <v>1.25</v>
      </c>
      <c r="E13" s="1">
        <v>4.8</v>
      </c>
      <c r="F13">
        <f t="shared" si="0"/>
        <v>23.04</v>
      </c>
    </row>
    <row r="14" spans="1:7" s="1" customFormat="1" ht="45">
      <c r="B14" s="1" t="s">
        <v>17</v>
      </c>
      <c r="C14" s="1" t="s">
        <v>18</v>
      </c>
    </row>
    <row r="15" spans="1:7">
      <c r="A15" s="1" t="s">
        <v>19</v>
      </c>
      <c r="B15">
        <f>INDEX(LINEST($C$4:$C$13,$F$4:$F$13,1,1),1,1)</f>
        <v>6.7816543882240365</v>
      </c>
      <c r="C15">
        <f>INDEX(LINEST($C$4:$C$13,$F$4:$F$13,0,1),1,1)</f>
        <v>12.881909082688088</v>
      </c>
    </row>
    <row r="16" spans="1:7">
      <c r="A16" s="1" t="s">
        <v>20</v>
      </c>
      <c r="B16">
        <f>INDEX(LINEST($C$4:$C$13,$F$4:$F$13,1,1),2,1)</f>
        <v>0.31653316549365146</v>
      </c>
      <c r="C16">
        <f>INDEX(LINEST($C$4:$C$13,$F$4:$F$13,0,1),2,1)</f>
        <v>0.22577324567561735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random</vt:lpstr>
      <vt:lpstr>constant voltage</vt:lpstr>
      <vt:lpstr>constant current</vt:lpstr>
      <vt:lpstr>Sheet3</vt:lpstr>
    </vt:vector>
  </TitlesOfParts>
  <Company>Koch Lab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J. Koch</dc:creator>
  <cp:lastModifiedBy>Steven J. Koch</cp:lastModifiedBy>
  <dcterms:created xsi:type="dcterms:W3CDTF">2009-10-14T18:25:05Z</dcterms:created>
  <dcterms:modified xsi:type="dcterms:W3CDTF">2009-10-14T18:45:29Z</dcterms:modified>
</cp:coreProperties>
</file>