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  <c r="G6"/>
  <c r="H6"/>
  <c r="I6"/>
  <c r="J6"/>
  <c r="F7"/>
  <c r="G7"/>
  <c r="H7"/>
  <c r="I7"/>
  <c r="J7"/>
  <c r="F8"/>
  <c r="G8"/>
  <c r="H8"/>
  <c r="I8"/>
  <c r="J8"/>
  <c r="F9"/>
  <c r="G9"/>
  <c r="H9"/>
  <c r="I9"/>
  <c r="J9"/>
  <c r="F10"/>
  <c r="G10"/>
  <c r="H10"/>
  <c r="I10"/>
  <c r="J10"/>
  <c r="F11"/>
  <c r="G11"/>
  <c r="H11"/>
  <c r="I11"/>
  <c r="J11"/>
  <c r="G12"/>
  <c r="I12"/>
  <c r="F14"/>
  <c r="G14"/>
  <c r="H14"/>
  <c r="I14"/>
  <c r="J14"/>
  <c r="F15"/>
  <c r="G15"/>
  <c r="H15"/>
  <c r="I15"/>
  <c r="J15"/>
  <c r="F16"/>
  <c r="G16"/>
  <c r="H16"/>
  <c r="I16"/>
  <c r="J16"/>
  <c r="F17"/>
  <c r="G17"/>
  <c r="H17"/>
  <c r="I17"/>
  <c r="J17"/>
  <c r="F18"/>
  <c r="G18"/>
  <c r="H18"/>
  <c r="I18"/>
  <c r="J18"/>
  <c r="F19"/>
  <c r="G19"/>
  <c r="H19"/>
  <c r="I19"/>
  <c r="J19"/>
  <c r="F20"/>
  <c r="G20"/>
  <c r="H20"/>
  <c r="I20"/>
  <c r="J20"/>
  <c r="F21"/>
  <c r="G21"/>
  <c r="H21"/>
  <c r="I21"/>
  <c r="J21"/>
  <c r="F22"/>
  <c r="G22"/>
  <c r="H22"/>
  <c r="I22"/>
  <c r="J22"/>
  <c r="F24"/>
  <c r="G24"/>
  <c r="H24"/>
  <c r="I24"/>
  <c r="J24"/>
  <c r="F25"/>
  <c r="G25"/>
  <c r="H25"/>
  <c r="I25"/>
  <c r="J25"/>
  <c r="F26"/>
  <c r="G26"/>
  <c r="H26"/>
  <c r="I26"/>
  <c r="J26"/>
  <c r="F27"/>
  <c r="G27"/>
  <c r="H27"/>
  <c r="I27"/>
  <c r="J27"/>
  <c r="F28"/>
  <c r="G28"/>
  <c r="H28"/>
  <c r="I28"/>
  <c r="J28"/>
  <c r="F29"/>
  <c r="G29"/>
  <c r="H29"/>
  <c r="I29"/>
  <c r="J29"/>
  <c r="F30"/>
  <c r="G30"/>
  <c r="H30"/>
  <c r="I30"/>
  <c r="J30"/>
  <c r="F31"/>
  <c r="G31"/>
  <c r="H31"/>
  <c r="I31"/>
  <c r="J31"/>
  <c r="F32"/>
  <c r="G32"/>
  <c r="H32"/>
  <c r="I32"/>
  <c r="J32"/>
  <c r="F34"/>
  <c r="G34"/>
  <c r="H34"/>
  <c r="I34"/>
  <c r="J34"/>
  <c r="F35"/>
  <c r="G35"/>
  <c r="H35"/>
  <c r="I35"/>
  <c r="J35"/>
  <c r="F36"/>
  <c r="G36"/>
  <c r="H36"/>
  <c r="I36"/>
  <c r="J36"/>
  <c r="F37"/>
  <c r="G37"/>
  <c r="H37"/>
  <c r="I37"/>
  <c r="J37"/>
  <c r="F38"/>
  <c r="G38"/>
  <c r="H38"/>
  <c r="I38"/>
  <c r="J38"/>
  <c r="F39"/>
  <c r="G39"/>
  <c r="H39"/>
  <c r="I39"/>
  <c r="J39"/>
  <c r="F40"/>
  <c r="G40"/>
  <c r="H40"/>
  <c r="I40"/>
  <c r="J40"/>
  <c r="F41"/>
  <c r="G41"/>
  <c r="H41"/>
  <c r="I41"/>
  <c r="J41"/>
  <c r="F42"/>
  <c r="G42"/>
  <c r="H42"/>
  <c r="I42"/>
  <c r="J42"/>
  <c r="F43"/>
  <c r="G43"/>
  <c r="H43"/>
  <c r="I43"/>
  <c r="J43"/>
  <c r="J48" l="1"/>
</calcChain>
</file>

<file path=xl/sharedStrings.xml><?xml version="1.0" encoding="utf-8"?>
<sst xmlns="http://schemas.openxmlformats.org/spreadsheetml/2006/main" count="22" uniqueCount="22">
  <si>
    <t>B=(7.8E-4)I</t>
  </si>
  <si>
    <t>accelerating voltage(V)</t>
  </si>
  <si>
    <t>right radius (cm)</t>
  </si>
  <si>
    <t>left radius (cm)</t>
  </si>
  <si>
    <t>trial 1</t>
  </si>
  <si>
    <t>trial 2</t>
  </si>
  <si>
    <t>trial 3</t>
  </si>
  <si>
    <t>trial 4</t>
  </si>
  <si>
    <t>once we focused it, the skew changed</t>
  </si>
  <si>
    <t>Magetic Field Strength</t>
  </si>
  <si>
    <t>B=[7.8*10^(-4)] X I</t>
  </si>
  <si>
    <t>coil current (I)</t>
  </si>
  <si>
    <t>e/m=(2V)/(r^2*B^2)</t>
  </si>
  <si>
    <t>E/M Ratio (coloumbs/kilogram)</t>
  </si>
  <si>
    <t>Average e/m Ratio</t>
  </si>
  <si>
    <t>neglected</t>
  </si>
  <si>
    <t>1/I</t>
  </si>
  <si>
    <t>r^2</t>
  </si>
  <si>
    <t>Av. Radius</t>
  </si>
  <si>
    <t>m</t>
  </si>
  <si>
    <t>1/Amp</t>
  </si>
  <si>
    <t>m^2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</si>
</sst>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1/I vs. r</a:t>
            </a:r>
          </a:p>
        </c:rich>
      </c:tx>
      <c:layout>
        <c:manualLayout>
          <c:xMode val="edge"/>
          <c:yMode val="edge"/>
          <c:x val="0.45322580645161287"/>
          <c:y val="3.04449996855327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129032258064518"/>
          <c:y val="0.16861845979679707"/>
          <c:w val="0.63387096774193552"/>
          <c:h val="0.66978999308172171"/>
        </c:manualLayout>
      </c:layout>
      <c:scatterChart>
        <c:scatterStyle val="lineMarker"/>
        <c:ser>
          <c:idx val="0"/>
          <c:order val="0"/>
          <c:tx>
            <c:v>1/I vs. r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Eq val="1"/>
            <c:trendlineLbl>
              <c:layout>
                <c:manualLayout>
                  <c:x val="-8.2166624333248561E-2"/>
                  <c:y val="-0.1342826644941406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fixedVal"/>
            <c:val val="0.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Sheet1!$F$14:$F$22</c:f>
              <c:numCache>
                <c:formatCode>General</c:formatCode>
                <c:ptCount val="9"/>
                <c:pt idx="0">
                  <c:v>3.15E-2</c:v>
                </c:pt>
                <c:pt idx="1">
                  <c:v>3.3500000000000002E-2</c:v>
                </c:pt>
                <c:pt idx="2">
                  <c:v>3.6500000000000005E-2</c:v>
                </c:pt>
                <c:pt idx="3">
                  <c:v>3.85E-2</c:v>
                </c:pt>
                <c:pt idx="4">
                  <c:v>3.5000000000000003E-2</c:v>
                </c:pt>
                <c:pt idx="5">
                  <c:v>3.5499999999999997E-2</c:v>
                </c:pt>
                <c:pt idx="6">
                  <c:v>3.9000000000000007E-2</c:v>
                </c:pt>
                <c:pt idx="7">
                  <c:v>4.0999999999999995E-2</c:v>
                </c:pt>
                <c:pt idx="8">
                  <c:v>4.2500000000000003E-2</c:v>
                </c:pt>
              </c:numCache>
            </c:numRef>
          </c:xVal>
          <c:yVal>
            <c:numRef>
              <c:f>Sheet1!$G$14:$G$22</c:f>
              <c:numCache>
                <c:formatCode>General</c:formatCode>
                <c:ptCount val="9"/>
                <c:pt idx="0">
                  <c:v>0.50251256281407031</c:v>
                </c:pt>
                <c:pt idx="1">
                  <c:v>0.5376344086021505</c:v>
                </c:pt>
                <c:pt idx="2">
                  <c:v>0.5780346820809249</c:v>
                </c:pt>
                <c:pt idx="3">
                  <c:v>0.60606060606060608</c:v>
                </c:pt>
                <c:pt idx="4">
                  <c:v>0.65359477124183007</c:v>
                </c:pt>
                <c:pt idx="5">
                  <c:v>0.70921985815602839</c:v>
                </c:pt>
                <c:pt idx="6">
                  <c:v>0.8</c:v>
                </c:pt>
                <c:pt idx="7">
                  <c:v>0.83333333333333337</c:v>
                </c:pt>
                <c:pt idx="8">
                  <c:v>0.90909090909090906</c:v>
                </c:pt>
              </c:numCache>
            </c:numRef>
          </c:yVal>
        </c:ser>
        <c:axId val="80672640"/>
        <c:axId val="65146880"/>
      </c:scatterChart>
      <c:valAx>
        <c:axId val="80672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 (in meters)</a:t>
                </a:r>
              </a:p>
            </c:rich>
          </c:tx>
          <c:layout>
            <c:manualLayout>
              <c:xMode val="edge"/>
              <c:yMode val="edge"/>
              <c:x val="0.36290322580645168"/>
              <c:y val="0.911008067513250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46880"/>
        <c:crosses val="autoZero"/>
        <c:crossBetween val="midCat"/>
      </c:valAx>
      <c:valAx>
        <c:axId val="65146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1/I</a:t>
                </a:r>
              </a:p>
            </c:rich>
          </c:tx>
          <c:layout>
            <c:manualLayout>
              <c:xMode val="edge"/>
              <c:yMode val="edge"/>
              <c:x val="2.5806451612903229E-2"/>
              <c:y val="0.4824361488630581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6726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8387096774186"/>
          <c:y val="0.45433307223025865"/>
          <c:w val="0.20161290322580641"/>
          <c:h val="0.100702691267531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r^2 vs. V</a:t>
            </a:r>
          </a:p>
        </c:rich>
      </c:tx>
      <c:layout>
        <c:manualLayout>
          <c:xMode val="edge"/>
          <c:yMode val="edge"/>
          <c:x val="0.44354838709677424"/>
          <c:y val="3.04449996855327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12903225806452"/>
          <c:y val="0.16861845979679707"/>
          <c:w val="0.60645161290322591"/>
          <c:h val="0.66978999308172171"/>
        </c:manualLayout>
      </c:layout>
      <c:scatterChart>
        <c:scatterStyle val="lineMarker"/>
        <c:ser>
          <c:idx val="0"/>
          <c:order val="0"/>
          <c:tx>
            <c:v>r^2 vs. V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Eq val="1"/>
            <c:trendlineLbl>
              <c:layout>
                <c:manualLayout>
                  <c:x val="-4.790974515282366E-2"/>
                  <c:y val="-0.1347242539964366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fixedVal"/>
            <c:val val="50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Sheet1!$H$24:$H$32</c:f>
              <c:numCache>
                <c:formatCode>General</c:formatCode>
                <c:ptCount val="9"/>
                <c:pt idx="0">
                  <c:v>1.2960000000000003E-3</c:v>
                </c:pt>
                <c:pt idx="1">
                  <c:v>1.1902500000000001E-3</c:v>
                </c:pt>
                <c:pt idx="2">
                  <c:v>1.1222499999999998E-3</c:v>
                </c:pt>
                <c:pt idx="3">
                  <c:v>1.0890000000000001E-3</c:v>
                </c:pt>
                <c:pt idx="4">
                  <c:v>1.024E-3</c:v>
                </c:pt>
                <c:pt idx="5">
                  <c:v>1.024E-3</c:v>
                </c:pt>
                <c:pt idx="6">
                  <c:v>8.9999999999999998E-4</c:v>
                </c:pt>
                <c:pt idx="7">
                  <c:v>6.5024999999999989E-4</c:v>
                </c:pt>
                <c:pt idx="8">
                  <c:v>3.4225000000000011E-4</c:v>
                </c:pt>
              </c:numCache>
            </c:numRef>
          </c:xVal>
          <c:yVal>
            <c:numRef>
              <c:f>Sheet1!$A$24:$A$32</c:f>
              <c:numCache>
                <c:formatCode>General</c:formatCode>
                <c:ptCount val="9"/>
                <c:pt idx="0">
                  <c:v>300.39999999999998</c:v>
                </c:pt>
                <c:pt idx="1">
                  <c:v>290</c:v>
                </c:pt>
                <c:pt idx="2">
                  <c:v>280.2</c:v>
                </c:pt>
                <c:pt idx="3">
                  <c:v>270.39999999999998</c:v>
                </c:pt>
                <c:pt idx="4">
                  <c:v>260.3</c:v>
                </c:pt>
                <c:pt idx="5">
                  <c:v>250.1</c:v>
                </c:pt>
                <c:pt idx="6">
                  <c:v>229.7</c:v>
                </c:pt>
                <c:pt idx="7">
                  <c:v>210.3</c:v>
                </c:pt>
                <c:pt idx="8">
                  <c:v>195.1</c:v>
                </c:pt>
              </c:numCache>
            </c:numRef>
          </c:yVal>
        </c:ser>
        <c:axId val="65197184"/>
        <c:axId val="65199104"/>
      </c:scatterChart>
      <c:valAx>
        <c:axId val="65197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r^2</a:t>
                </a:r>
              </a:p>
            </c:rich>
          </c:tx>
          <c:layout>
            <c:manualLayout>
              <c:xMode val="edge"/>
              <c:yMode val="edge"/>
              <c:x val="0.4"/>
              <c:y val="0.9110080675132505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99104"/>
        <c:crosses val="autoZero"/>
        <c:crossBetween val="midCat"/>
      </c:valAx>
      <c:valAx>
        <c:axId val="65199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Voltage</a:t>
                </a:r>
              </a:p>
            </c:rich>
          </c:tx>
          <c:layout>
            <c:manualLayout>
              <c:xMode val="edge"/>
              <c:yMode val="edge"/>
              <c:x val="2.5806451612903229E-2"/>
              <c:y val="0.442623456966592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971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19354838709675"/>
          <c:y val="0.45433307223025865"/>
          <c:w val="0.21290322580645166"/>
          <c:h val="0.100702691267531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47</xdr:row>
      <xdr:rowOff>85725</xdr:rowOff>
    </xdr:from>
    <xdr:to>
      <xdr:col>10</xdr:col>
      <xdr:colOff>1447800</xdr:colOff>
      <xdr:row>68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47</xdr:row>
      <xdr:rowOff>66675</xdr:rowOff>
    </xdr:from>
    <xdr:to>
      <xdr:col>5</xdr:col>
      <xdr:colOff>504825</xdr:colOff>
      <xdr:row>68</xdr:row>
      <xdr:rowOff>133350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48"/>
  <sheetViews>
    <sheetView tabSelected="1" topLeftCell="B1" workbookViewId="0">
      <selection activeCell="E6" sqref="E6"/>
    </sheetView>
  </sheetViews>
  <sheetFormatPr defaultRowHeight="15"/>
  <cols>
    <col min="1" max="1" width="21.85546875" bestFit="1" customWidth="1"/>
    <col min="2" max="2" width="14.28515625" bestFit="1" customWidth="1"/>
    <col min="3" max="3" width="13.7109375" bestFit="1" customWidth="1"/>
    <col min="4" max="4" width="14.7109375" bestFit="1" customWidth="1"/>
    <col min="5" max="5" width="21.28515625" customWidth="1"/>
    <col min="6" max="6" width="12.5703125" customWidth="1"/>
    <col min="9" max="9" width="21.140625" bestFit="1" customWidth="1"/>
    <col min="10" max="10" width="12" bestFit="1" customWidth="1"/>
    <col min="11" max="11" width="29.140625" bestFit="1" customWidth="1"/>
  </cols>
  <sheetData>
    <row r="3" spans="1:10">
      <c r="B3" t="s">
        <v>0</v>
      </c>
      <c r="I3" t="s">
        <v>10</v>
      </c>
      <c r="J3" t="s">
        <v>12</v>
      </c>
    </row>
    <row r="4" spans="1:10">
      <c r="A4" t="s">
        <v>1</v>
      </c>
      <c r="B4" t="s">
        <v>11</v>
      </c>
      <c r="C4" t="s">
        <v>3</v>
      </c>
      <c r="D4" t="s">
        <v>2</v>
      </c>
      <c r="F4" s="1" t="s">
        <v>18</v>
      </c>
      <c r="G4" s="1" t="s">
        <v>16</v>
      </c>
      <c r="H4" s="1" t="s">
        <v>17</v>
      </c>
      <c r="I4" s="1" t="s">
        <v>9</v>
      </c>
      <c r="J4" s="1" t="s">
        <v>13</v>
      </c>
    </row>
    <row r="5" spans="1:10" ht="15.75" thickBot="1">
      <c r="A5" t="s">
        <v>4</v>
      </c>
      <c r="F5" t="s">
        <v>19</v>
      </c>
      <c r="G5" t="s">
        <v>20</v>
      </c>
      <c r="H5" t="s">
        <v>21</v>
      </c>
    </row>
    <row r="6" spans="1:10">
      <c r="A6">
        <v>264</v>
      </c>
      <c r="B6">
        <v>1.99</v>
      </c>
      <c r="C6">
        <v>3.5</v>
      </c>
      <c r="D6">
        <v>3.5</v>
      </c>
      <c r="F6" s="3">
        <f>AVERAGE(C6:D6)/100</f>
        <v>3.5000000000000003E-2</v>
      </c>
      <c r="G6" s="4">
        <f>1/B6</f>
        <v>0.50251256281407031</v>
      </c>
      <c r="H6" s="4">
        <f>(F6)^2</f>
        <v>1.2250000000000002E-3</v>
      </c>
      <c r="I6" s="4">
        <f>(7.8*10^(-4))*B6</f>
        <v>1.5521999999999999E-3</v>
      </c>
      <c r="J6" s="5">
        <f>(2*A6)/(F6^(2)*I6^(2))</f>
        <v>178896760207.42194</v>
      </c>
    </row>
    <row r="7" spans="1:10">
      <c r="A7">
        <v>264</v>
      </c>
      <c r="B7">
        <v>1.87</v>
      </c>
      <c r="C7">
        <v>3.7</v>
      </c>
      <c r="D7">
        <v>3.7</v>
      </c>
      <c r="F7" s="6">
        <f>AVERAGE(C7:D7)/100</f>
        <v>3.7000000000000005E-2</v>
      </c>
      <c r="G7" s="2">
        <f>1/B7</f>
        <v>0.53475935828876997</v>
      </c>
      <c r="H7" s="2">
        <f t="shared" ref="H7:H43" si="0">(F7)^2</f>
        <v>1.3690000000000004E-3</v>
      </c>
      <c r="I7" s="2">
        <f>(7.8*10^(-4))*B7</f>
        <v>1.4586E-3</v>
      </c>
      <c r="J7" s="7">
        <f>(2*A7)/(F7^(2)*I7^(2))</f>
        <v>181283407549.3327</v>
      </c>
    </row>
    <row r="8" spans="1:10">
      <c r="A8">
        <v>264</v>
      </c>
      <c r="B8">
        <v>1.7</v>
      </c>
      <c r="C8">
        <v>4.0999999999999996</v>
      </c>
      <c r="D8">
        <v>4</v>
      </c>
      <c r="F8" s="6">
        <f>AVERAGE(C8:D8)/100</f>
        <v>4.0500000000000001E-2</v>
      </c>
      <c r="G8" s="2">
        <f>1/B8</f>
        <v>0.58823529411764708</v>
      </c>
      <c r="H8" s="2">
        <f t="shared" si="0"/>
        <v>1.64025E-3</v>
      </c>
      <c r="I8" s="2">
        <f>(7.8*10^(-4))*B8</f>
        <v>1.3259999999999999E-3</v>
      </c>
      <c r="J8" s="7">
        <f>(2*A8)/(F8^(2)*I8^(2))</f>
        <v>183078281829.83954</v>
      </c>
    </row>
    <row r="9" spans="1:10">
      <c r="A9">
        <v>264</v>
      </c>
      <c r="B9">
        <v>1.54</v>
      </c>
      <c r="C9">
        <v>4.5999999999999996</v>
      </c>
      <c r="D9">
        <v>4.4000000000000004</v>
      </c>
      <c r="F9" s="6">
        <f>AVERAGE(C9:D9)/100</f>
        <v>4.4999999999999998E-2</v>
      </c>
      <c r="G9" s="2">
        <f>1/B9</f>
        <v>0.64935064935064934</v>
      </c>
      <c r="H9" s="2">
        <f t="shared" si="0"/>
        <v>2.0249999999999999E-3</v>
      </c>
      <c r="I9" s="2">
        <f>(7.8*10^(-4))*B9</f>
        <v>1.2011999999999999E-3</v>
      </c>
      <c r="J9" s="7">
        <f>(2*A9)/(F9^(2)*I9^(2))</f>
        <v>180708361416.54214</v>
      </c>
    </row>
    <row r="10" spans="1:10">
      <c r="A10">
        <v>264</v>
      </c>
      <c r="B10">
        <v>1.42</v>
      </c>
      <c r="C10">
        <v>4.8</v>
      </c>
      <c r="D10">
        <v>4.8</v>
      </c>
      <c r="F10" s="6">
        <f>AVERAGE(C10:D10)/100</f>
        <v>4.8000000000000001E-2</v>
      </c>
      <c r="G10" s="2">
        <f>1/B10</f>
        <v>0.70422535211267612</v>
      </c>
      <c r="H10" s="2">
        <f t="shared" si="0"/>
        <v>2.3040000000000001E-3</v>
      </c>
      <c r="I10" s="2">
        <f>(7.8*10^(-4))*B10</f>
        <v>1.1075999999999998E-3</v>
      </c>
      <c r="J10" s="7">
        <f>(2*A10)/(F10^(2)*I10^(2))</f>
        <v>186803734253.11096</v>
      </c>
    </row>
    <row r="11" spans="1:10">
      <c r="A11">
        <v>264</v>
      </c>
      <c r="B11">
        <v>1.36</v>
      </c>
      <c r="C11">
        <v>4.9000000000000004</v>
      </c>
      <c r="D11">
        <v>5.0999999999999996</v>
      </c>
      <c r="F11" s="6">
        <f>AVERAGE(C11:D11)/100</f>
        <v>0.05</v>
      </c>
      <c r="G11" s="2">
        <f>1/B11</f>
        <v>0.73529411764705876</v>
      </c>
      <c r="H11" s="2">
        <f t="shared" si="0"/>
        <v>2.5000000000000005E-3</v>
      </c>
      <c r="I11" s="2">
        <f>(7.8*10^(-4))*B11</f>
        <v>1.0608E-3</v>
      </c>
      <c r="J11" s="7">
        <f>(2*A11)/(F11^(2)*I11^(2))</f>
        <v>187683844857.1214</v>
      </c>
    </row>
    <row r="12" spans="1:10">
      <c r="A12">
        <v>264</v>
      </c>
      <c r="B12">
        <v>1.28</v>
      </c>
      <c r="E12" t="s">
        <v>8</v>
      </c>
      <c r="F12" s="6"/>
      <c r="G12" s="2">
        <f>1/B12</f>
        <v>0.78125</v>
      </c>
      <c r="H12" s="2"/>
      <c r="I12" s="2">
        <f>(7.8*10^(-4))*B12</f>
        <v>9.9839999999999998E-4</v>
      </c>
      <c r="J12" s="7"/>
    </row>
    <row r="13" spans="1:10">
      <c r="A13" t="s">
        <v>5</v>
      </c>
      <c r="F13" s="6"/>
      <c r="G13" s="2"/>
      <c r="H13" s="2"/>
      <c r="I13" s="2"/>
      <c r="J13" s="7"/>
    </row>
    <row r="14" spans="1:10">
      <c r="A14">
        <v>264</v>
      </c>
      <c r="B14">
        <v>1.99</v>
      </c>
      <c r="C14">
        <v>3.1</v>
      </c>
      <c r="D14">
        <v>3.2</v>
      </c>
      <c r="F14" s="6">
        <f>AVERAGE(C14:D14)/100</f>
        <v>3.15E-2</v>
      </c>
      <c r="G14" s="2">
        <f>1/B14</f>
        <v>0.50251256281407031</v>
      </c>
      <c r="H14" s="2">
        <f t="shared" si="0"/>
        <v>9.9225000000000008E-4</v>
      </c>
      <c r="I14" s="2">
        <f>(7.8*10^(-4))*B14</f>
        <v>1.5521999999999999E-3</v>
      </c>
      <c r="J14" s="7">
        <f>(2*A14)/(F14^(2)*I14^(2))</f>
        <v>220860197786.9407</v>
      </c>
    </row>
    <row r="15" spans="1:10">
      <c r="A15">
        <v>264</v>
      </c>
      <c r="B15">
        <v>1.86</v>
      </c>
      <c r="C15">
        <v>3.2</v>
      </c>
      <c r="D15">
        <v>3.5</v>
      </c>
      <c r="F15" s="6">
        <f>AVERAGE(C15:D15)/100</f>
        <v>3.3500000000000002E-2</v>
      </c>
      <c r="G15" s="2">
        <f>1/B15</f>
        <v>0.5376344086021505</v>
      </c>
      <c r="H15" s="2">
        <f t="shared" si="0"/>
        <v>1.1222500000000002E-3</v>
      </c>
      <c r="I15" s="2">
        <f>(7.8*10^(-4))*B15</f>
        <v>1.4508000000000001E-3</v>
      </c>
      <c r="J15" s="7">
        <f>(2*A15)/(F15^(2)*I15^(2))</f>
        <v>223526601238.64117</v>
      </c>
    </row>
    <row r="16" spans="1:10">
      <c r="A16">
        <v>264</v>
      </c>
      <c r="B16">
        <v>1.73</v>
      </c>
      <c r="C16">
        <v>3.6</v>
      </c>
      <c r="D16">
        <v>3.7</v>
      </c>
      <c r="F16" s="6">
        <f>AVERAGE(C16:D16)/100</f>
        <v>3.6500000000000005E-2</v>
      </c>
      <c r="G16" s="2">
        <f>1/B16</f>
        <v>0.5780346820809249</v>
      </c>
      <c r="H16" s="2">
        <f t="shared" si="0"/>
        <v>1.3322500000000003E-3</v>
      </c>
      <c r="I16" s="2">
        <f>(7.8*10^(-4))*B16</f>
        <v>1.3493999999999999E-3</v>
      </c>
      <c r="J16" s="7">
        <f>(2*A16)/(F16^(2)*I16^(2))</f>
        <v>217654064671.47183</v>
      </c>
    </row>
    <row r="17" spans="1:12">
      <c r="A17">
        <v>264</v>
      </c>
      <c r="B17">
        <v>1.65</v>
      </c>
      <c r="C17">
        <v>4.0999999999999996</v>
      </c>
      <c r="D17">
        <v>3.6</v>
      </c>
      <c r="F17" s="6">
        <f>AVERAGE(C17:D17)/100</f>
        <v>3.85E-2</v>
      </c>
      <c r="G17" s="2">
        <f>1/B17</f>
        <v>0.60606060606060608</v>
      </c>
      <c r="H17" s="2">
        <f t="shared" si="0"/>
        <v>1.4822500000000001E-3</v>
      </c>
      <c r="I17" s="2">
        <f>(7.8*10^(-4))*B17</f>
        <v>1.2869999999999999E-3</v>
      </c>
      <c r="J17" s="7">
        <f>(2*A17)/(F17^(2)*I17^(2))</f>
        <v>215057884661.00882</v>
      </c>
    </row>
    <row r="18" spans="1:12">
      <c r="A18">
        <v>264</v>
      </c>
      <c r="B18">
        <v>1.53</v>
      </c>
      <c r="C18">
        <v>4</v>
      </c>
      <c r="D18">
        <v>3</v>
      </c>
      <c r="F18" s="6">
        <f>AVERAGE(C18:D18)/100</f>
        <v>3.5000000000000003E-2</v>
      </c>
      <c r="G18" s="2">
        <f>1/B18</f>
        <v>0.65359477124183007</v>
      </c>
      <c r="H18" s="2">
        <f t="shared" si="0"/>
        <v>1.2250000000000002E-3</v>
      </c>
      <c r="I18" s="2">
        <f>(7.8*10^(-4))*B18</f>
        <v>1.1934000000000001E-3</v>
      </c>
      <c r="J18" s="7">
        <f>(2*A18)/(F18^(2)*I18^(2))</f>
        <v>302639608739.12238</v>
      </c>
    </row>
    <row r="19" spans="1:12">
      <c r="A19">
        <v>264</v>
      </c>
      <c r="B19">
        <v>1.41</v>
      </c>
      <c r="C19">
        <v>4</v>
      </c>
      <c r="D19">
        <v>3.1</v>
      </c>
      <c r="F19" s="6">
        <f>AVERAGE(C19:D19)/100</f>
        <v>3.5499999999999997E-2</v>
      </c>
      <c r="G19" s="2">
        <f>1/B19</f>
        <v>0.70921985815602839</v>
      </c>
      <c r="H19" s="2">
        <f t="shared" si="0"/>
        <v>1.2602499999999999E-3</v>
      </c>
      <c r="I19" s="2">
        <f>(7.8*10^(-4))*B19</f>
        <v>1.0998E-3</v>
      </c>
      <c r="J19" s="7">
        <f>(2*A19)/(F19^(2)*I19^(2))</f>
        <v>346377589633.65436</v>
      </c>
    </row>
    <row r="20" spans="1:12">
      <c r="A20">
        <v>264</v>
      </c>
      <c r="B20">
        <v>1.25</v>
      </c>
      <c r="C20">
        <v>4.4000000000000004</v>
      </c>
      <c r="D20">
        <v>3.4</v>
      </c>
      <c r="F20" s="6">
        <f>AVERAGE(C20:D20)/100</f>
        <v>3.9000000000000007E-2</v>
      </c>
      <c r="G20" s="2">
        <f>1/B20</f>
        <v>0.8</v>
      </c>
      <c r="H20" s="2">
        <f t="shared" si="0"/>
        <v>1.5210000000000004E-3</v>
      </c>
      <c r="I20" s="2">
        <f>(7.8*10^(-4))*B20</f>
        <v>9.7499999999999996E-4</v>
      </c>
      <c r="J20" s="7">
        <f>(2*A20)/(F20^(2)*I20^(2))</f>
        <v>365170324205.37189</v>
      </c>
    </row>
    <row r="21" spans="1:12">
      <c r="A21">
        <v>264</v>
      </c>
      <c r="B21">
        <v>1.2</v>
      </c>
      <c r="C21">
        <v>4.5999999999999996</v>
      </c>
      <c r="D21">
        <v>3.6</v>
      </c>
      <c r="F21" s="6">
        <f>AVERAGE(C21:D21)/100</f>
        <v>4.0999999999999995E-2</v>
      </c>
      <c r="G21" s="2">
        <f>1/B21</f>
        <v>0.83333333333333337</v>
      </c>
      <c r="H21" s="2">
        <f t="shared" si="0"/>
        <v>1.6809999999999996E-3</v>
      </c>
      <c r="I21" s="2">
        <f>(7.8*10^(-4))*B21</f>
        <v>9.3599999999999998E-4</v>
      </c>
      <c r="J21" s="7">
        <f>(2*A21)/(F21^(2)*I21^(2))</f>
        <v>358520927779.15332</v>
      </c>
    </row>
    <row r="22" spans="1:12">
      <c r="A22">
        <v>264</v>
      </c>
      <c r="B22">
        <v>1.1000000000000001</v>
      </c>
      <c r="C22">
        <v>4.7</v>
      </c>
      <c r="D22">
        <v>3.8</v>
      </c>
      <c r="F22" s="6">
        <f>AVERAGE(C22:D22)/100</f>
        <v>4.2500000000000003E-2</v>
      </c>
      <c r="G22" s="2">
        <f>1/B22</f>
        <v>0.90909090909090906</v>
      </c>
      <c r="H22" s="2">
        <f t="shared" si="0"/>
        <v>1.8062500000000003E-3</v>
      </c>
      <c r="I22" s="2">
        <f>(7.8*10^(-4))*B22</f>
        <v>8.5800000000000004E-4</v>
      </c>
      <c r="J22" s="7">
        <f>(2*A22)/(F22^(2)*I22^(2))</f>
        <v>397083175896.05835</v>
      </c>
    </row>
    <row r="23" spans="1:12">
      <c r="A23" t="s">
        <v>6</v>
      </c>
      <c r="F23" s="6"/>
      <c r="G23" s="2"/>
      <c r="H23" s="2"/>
      <c r="I23" s="2"/>
      <c r="J23" s="7"/>
    </row>
    <row r="24" spans="1:12">
      <c r="A24">
        <v>300.39999999999998</v>
      </c>
      <c r="B24">
        <v>1.5</v>
      </c>
      <c r="C24">
        <v>4.2</v>
      </c>
      <c r="D24">
        <v>3</v>
      </c>
      <c r="F24" s="6">
        <f>AVERAGE(C24:D24)/100</f>
        <v>3.6000000000000004E-2</v>
      </c>
      <c r="G24" s="2">
        <f>1/B24</f>
        <v>0.66666666666666663</v>
      </c>
      <c r="H24" s="2">
        <f t="shared" si="0"/>
        <v>1.2960000000000003E-3</v>
      </c>
      <c r="I24" s="2">
        <f>(7.8*10^(-4))*B24</f>
        <v>1.17E-3</v>
      </c>
      <c r="J24" s="7">
        <f>(2*A24)/(F24^(2)*I24^(2))</f>
        <v>338651652358.52148</v>
      </c>
    </row>
    <row r="25" spans="1:12">
      <c r="A25">
        <v>290</v>
      </c>
      <c r="B25">
        <v>1.5</v>
      </c>
      <c r="C25">
        <v>4</v>
      </c>
      <c r="D25">
        <v>2.9</v>
      </c>
      <c r="F25" s="6">
        <f>AVERAGE(C25:D25)/100</f>
        <v>3.4500000000000003E-2</v>
      </c>
      <c r="G25" s="2">
        <f>1/B25</f>
        <v>0.66666666666666663</v>
      </c>
      <c r="H25" s="2">
        <f t="shared" si="0"/>
        <v>1.1902500000000001E-3</v>
      </c>
      <c r="I25" s="2">
        <f>(7.8*10^(-4))*B25</f>
        <v>1.17E-3</v>
      </c>
      <c r="J25" s="7">
        <f>(2*A25)/(F25^(2)*I25^(2))</f>
        <v>355973837089.09503</v>
      </c>
    </row>
    <row r="26" spans="1:12">
      <c r="A26">
        <v>280.2</v>
      </c>
      <c r="B26">
        <v>1.5</v>
      </c>
      <c r="C26">
        <v>3.9</v>
      </c>
      <c r="D26">
        <v>2.8</v>
      </c>
      <c r="F26" s="6">
        <f>AVERAGE(C26:D26)/100</f>
        <v>3.3499999999999995E-2</v>
      </c>
      <c r="G26" s="2">
        <f>1/B26</f>
        <v>0.66666666666666663</v>
      </c>
      <c r="H26" s="2">
        <f t="shared" si="0"/>
        <v>1.1222499999999998E-3</v>
      </c>
      <c r="I26" s="2">
        <f>(7.8*10^(-4))*B26</f>
        <v>1.17E-3</v>
      </c>
      <c r="J26" s="7">
        <f>(2*A26)/(F26^(2)*I26^(2))</f>
        <v>364784846509.40399</v>
      </c>
    </row>
    <row r="27" spans="1:12">
      <c r="A27">
        <v>270.39999999999998</v>
      </c>
      <c r="B27">
        <v>1.5</v>
      </c>
      <c r="C27">
        <v>3.8</v>
      </c>
      <c r="D27">
        <v>2.8</v>
      </c>
      <c r="F27" s="6">
        <f>AVERAGE(C27:D27)/100</f>
        <v>3.3000000000000002E-2</v>
      </c>
      <c r="G27" s="2">
        <f>1/B27</f>
        <v>0.66666666666666663</v>
      </c>
      <c r="H27" s="2">
        <f t="shared" si="0"/>
        <v>1.0890000000000001E-3</v>
      </c>
      <c r="I27" s="2">
        <f>(7.8*10^(-4))*B27</f>
        <v>1.17E-3</v>
      </c>
      <c r="J27" s="7">
        <f>(2*A27)/(F27^(2)*I27^(2))</f>
        <v>362774773549.1842</v>
      </c>
    </row>
    <row r="28" spans="1:12">
      <c r="A28">
        <v>260.3</v>
      </c>
      <c r="B28">
        <v>1.5</v>
      </c>
      <c r="C28">
        <v>3.7</v>
      </c>
      <c r="D28">
        <v>2.7</v>
      </c>
      <c r="F28" s="6">
        <f>AVERAGE(C28:D28)/100</f>
        <v>3.2000000000000001E-2</v>
      </c>
      <c r="G28" s="2">
        <f>1/B28</f>
        <v>0.66666666666666663</v>
      </c>
      <c r="H28" s="2">
        <f t="shared" si="0"/>
        <v>1.024E-3</v>
      </c>
      <c r="I28" s="2">
        <f>(7.8*10^(-4))*B28</f>
        <v>1.17E-3</v>
      </c>
      <c r="J28" s="7">
        <f>(2*A28)/(F28^(2)*I28^(2))</f>
        <v>371391947914.38379</v>
      </c>
    </row>
    <row r="29" spans="1:12">
      <c r="A29">
        <v>250.1</v>
      </c>
      <c r="B29">
        <v>1.5</v>
      </c>
      <c r="C29">
        <v>3.7</v>
      </c>
      <c r="D29">
        <v>2.7</v>
      </c>
      <c r="F29" s="6">
        <f>AVERAGE(C29:D29)/100</f>
        <v>3.2000000000000001E-2</v>
      </c>
      <c r="G29" s="2">
        <f>1/B29</f>
        <v>0.66666666666666663</v>
      </c>
      <c r="H29" s="2">
        <f t="shared" si="0"/>
        <v>1.024E-3</v>
      </c>
      <c r="I29" s="2">
        <f>(7.8*10^(-4))*B29</f>
        <v>1.17E-3</v>
      </c>
      <c r="J29" s="7">
        <f>(2*A29)/(F29^(2)*I29^(2))</f>
        <v>356838748265.03027</v>
      </c>
    </row>
    <row r="30" spans="1:12">
      <c r="A30">
        <v>229.7</v>
      </c>
      <c r="B30">
        <v>1.5</v>
      </c>
      <c r="C30">
        <v>3.5</v>
      </c>
      <c r="D30">
        <v>2.5</v>
      </c>
      <c r="F30" s="6">
        <f>AVERAGE(C30:D30)/100</f>
        <v>0.03</v>
      </c>
      <c r="G30" s="2">
        <f>1/B30</f>
        <v>0.66666666666666663</v>
      </c>
      <c r="H30" s="2">
        <f t="shared" si="0"/>
        <v>8.9999999999999998E-4</v>
      </c>
      <c r="I30" s="2">
        <f>(7.8*10^(-4))*B30</f>
        <v>1.17E-3</v>
      </c>
      <c r="J30" s="7">
        <f>(2*A30)/(F30^(2)*I30^(2))</f>
        <v>372886583712.79449</v>
      </c>
    </row>
    <row r="31" spans="1:12">
      <c r="A31">
        <v>210.3</v>
      </c>
      <c r="B31">
        <v>1.5</v>
      </c>
      <c r="C31">
        <v>2.8</v>
      </c>
      <c r="D31">
        <v>2.2999999999999998</v>
      </c>
      <c r="F31" s="6">
        <f>AVERAGE(C31:D31)/100</f>
        <v>2.5499999999999998E-2</v>
      </c>
      <c r="G31" s="2">
        <f>1/B31</f>
        <v>0.66666666666666663</v>
      </c>
      <c r="H31" s="2">
        <f t="shared" si="0"/>
        <v>6.5024999999999989E-4</v>
      </c>
      <c r="I31" s="2">
        <f>(7.8*10^(-4))*B31</f>
        <v>1.17E-3</v>
      </c>
      <c r="J31" s="7">
        <f>(2*A31)/(F31^(2)*I31^(2))</f>
        <v>472516723662.73267</v>
      </c>
    </row>
    <row r="32" spans="1:12">
      <c r="A32">
        <v>195.1</v>
      </c>
      <c r="B32">
        <v>1.5</v>
      </c>
      <c r="C32">
        <v>2.1</v>
      </c>
      <c r="D32">
        <v>1.6</v>
      </c>
      <c r="F32" s="6">
        <f>AVERAGE(C32:D32)/100</f>
        <v>1.8500000000000003E-2</v>
      </c>
      <c r="G32" s="2">
        <f>1/B32</f>
        <v>0.66666666666666663</v>
      </c>
      <c r="H32" s="2">
        <f t="shared" si="0"/>
        <v>3.4225000000000011E-4</v>
      </c>
      <c r="I32" s="2">
        <f>(7.8*10^(-4))*B32</f>
        <v>1.17E-3</v>
      </c>
      <c r="J32" s="7">
        <f>(2*A32)/(F32^(2)*I32^(2))</f>
        <v>832860153719.47424</v>
      </c>
      <c r="L32" t="s">
        <v>15</v>
      </c>
    </row>
    <row r="33" spans="1:10">
      <c r="A33" t="s">
        <v>7</v>
      </c>
      <c r="F33" s="6"/>
      <c r="G33" s="2"/>
      <c r="H33" s="2"/>
      <c r="I33" s="2"/>
      <c r="J33" s="7"/>
    </row>
    <row r="34" spans="1:10">
      <c r="A34">
        <v>233.3</v>
      </c>
      <c r="B34">
        <v>1.25</v>
      </c>
      <c r="C34">
        <v>4.4000000000000004</v>
      </c>
      <c r="D34">
        <v>3.4</v>
      </c>
      <c r="F34" s="6">
        <f>AVERAGE(C34:D34)/100</f>
        <v>3.9000000000000007E-2</v>
      </c>
      <c r="G34" s="2">
        <f>1/B34</f>
        <v>0.8</v>
      </c>
      <c r="H34" s="2">
        <f t="shared" si="0"/>
        <v>1.5210000000000004E-3</v>
      </c>
      <c r="I34" s="2">
        <f>(7.8*10^(-4))*B34</f>
        <v>9.7499999999999996E-4</v>
      </c>
      <c r="J34" s="7">
        <f>(2*A34)/(F34^(2)*I34^(2))</f>
        <v>322705441807.24725</v>
      </c>
    </row>
    <row r="35" spans="1:10">
      <c r="A35">
        <v>223.9</v>
      </c>
      <c r="B35">
        <v>1.2</v>
      </c>
      <c r="C35">
        <v>4.3</v>
      </c>
      <c r="D35">
        <v>3.3</v>
      </c>
      <c r="F35" s="6">
        <f>AVERAGE(C35:D35)/100</f>
        <v>3.7999999999999999E-2</v>
      </c>
      <c r="G35" s="2">
        <f>1/B35</f>
        <v>0.83333333333333337</v>
      </c>
      <c r="H35" s="2">
        <f t="shared" si="0"/>
        <v>1.444E-3</v>
      </c>
      <c r="I35" s="2">
        <f>(7.8*10^(-4))*B35</f>
        <v>9.3599999999999998E-4</v>
      </c>
      <c r="J35" s="7">
        <f>(2*A35)/(F35^(2)*I35^(2))</f>
        <v>353968975231.13873</v>
      </c>
    </row>
    <row r="36" spans="1:10">
      <c r="A36">
        <v>211.3</v>
      </c>
      <c r="B36">
        <v>1.49</v>
      </c>
      <c r="C36">
        <v>3</v>
      </c>
      <c r="D36">
        <v>2.1</v>
      </c>
      <c r="F36" s="6">
        <f>AVERAGE(C36:D36)/100</f>
        <v>2.5499999999999998E-2</v>
      </c>
      <c r="G36" s="2">
        <f>1/B36</f>
        <v>0.67114093959731547</v>
      </c>
      <c r="H36" s="2">
        <f t="shared" si="0"/>
        <v>6.5024999999999989E-4</v>
      </c>
      <c r="I36" s="2">
        <f>(7.8*10^(-4))*B36</f>
        <v>1.1622E-3</v>
      </c>
      <c r="J36" s="7">
        <f>(2*A36)/(F36^(2)*I36^(2))</f>
        <v>481157643953.73053</v>
      </c>
    </row>
    <row r="37" spans="1:10">
      <c r="A37">
        <v>293.8</v>
      </c>
      <c r="B37">
        <v>1.8</v>
      </c>
      <c r="C37">
        <v>3.6</v>
      </c>
      <c r="D37">
        <v>2.6</v>
      </c>
      <c r="F37" s="6">
        <f>AVERAGE(C37:D37)/100</f>
        <v>3.1E-2</v>
      </c>
      <c r="G37" s="2">
        <f>1/B37</f>
        <v>0.55555555555555558</v>
      </c>
      <c r="H37" s="2">
        <f t="shared" si="0"/>
        <v>9.6099999999999994E-4</v>
      </c>
      <c r="I37" s="2">
        <f>(7.8*10^(-4))*B37</f>
        <v>1.4040000000000001E-3</v>
      </c>
      <c r="J37" s="7">
        <f>(2*A37)/(F37^(2)*I37^(2))</f>
        <v>310187422377.65631</v>
      </c>
    </row>
    <row r="38" spans="1:10">
      <c r="A38">
        <v>300</v>
      </c>
      <c r="B38">
        <v>1.6</v>
      </c>
      <c r="C38">
        <v>4</v>
      </c>
      <c r="D38">
        <v>3.1</v>
      </c>
      <c r="F38" s="6">
        <f>AVERAGE(C38:D38)/100</f>
        <v>3.5499999999999997E-2</v>
      </c>
      <c r="G38" s="2">
        <f>1/B38</f>
        <v>0.625</v>
      </c>
      <c r="H38" s="2">
        <f t="shared" si="0"/>
        <v>1.2602499999999999E-3</v>
      </c>
      <c r="I38" s="2">
        <f>(7.8*10^(-4))*B38</f>
        <v>1.248E-3</v>
      </c>
      <c r="J38" s="7">
        <f>(2*A38)/(F38^(2)*I38^(2))</f>
        <v>305678837868.72693</v>
      </c>
    </row>
    <row r="39" spans="1:10">
      <c r="A39">
        <v>269.8</v>
      </c>
      <c r="B39">
        <v>1.26</v>
      </c>
      <c r="C39">
        <v>4.3</v>
      </c>
      <c r="D39">
        <v>3.6</v>
      </c>
      <c r="F39" s="6">
        <f>AVERAGE(C39:D39)/100</f>
        <v>3.95E-2</v>
      </c>
      <c r="G39" s="2">
        <f>1/B39</f>
        <v>0.79365079365079361</v>
      </c>
      <c r="H39" s="2">
        <f t="shared" si="0"/>
        <v>1.56025E-3</v>
      </c>
      <c r="I39" s="2">
        <f>(7.8*10^(-4))*B39</f>
        <v>9.8280000000000004E-4</v>
      </c>
      <c r="J39" s="7">
        <f>(2*A39)/(F39^(2)*I39^(2))</f>
        <v>358053113157.62274</v>
      </c>
    </row>
    <row r="40" spans="1:10">
      <c r="A40">
        <v>241.5</v>
      </c>
      <c r="B40">
        <v>1.46</v>
      </c>
      <c r="C40">
        <v>3.8</v>
      </c>
      <c r="D40">
        <v>2.7</v>
      </c>
      <c r="F40" s="6">
        <f>AVERAGE(C40:D40)/100</f>
        <v>3.2500000000000001E-2</v>
      </c>
      <c r="G40" s="2">
        <f>1/B40</f>
        <v>0.68493150684931503</v>
      </c>
      <c r="H40" s="2">
        <f t="shared" si="0"/>
        <v>1.0562500000000001E-3</v>
      </c>
      <c r="I40" s="2">
        <f>(7.8*10^(-4))*B40</f>
        <v>1.1387999999999999E-3</v>
      </c>
      <c r="J40" s="7">
        <f>(2*A40)/(F40^(2)*I40^(2))</f>
        <v>352602584975.10406</v>
      </c>
    </row>
    <row r="41" spans="1:10">
      <c r="A41">
        <v>293.8</v>
      </c>
      <c r="B41">
        <v>1.77</v>
      </c>
      <c r="C41">
        <v>3.8</v>
      </c>
      <c r="D41">
        <v>2.6</v>
      </c>
      <c r="F41" s="6">
        <f>AVERAGE(C41:D41)/100</f>
        <v>3.2000000000000001E-2</v>
      </c>
      <c r="G41" s="2">
        <f>1/B41</f>
        <v>0.56497175141242939</v>
      </c>
      <c r="H41" s="2">
        <f t="shared" si="0"/>
        <v>1.024E-3</v>
      </c>
      <c r="I41" s="2">
        <f>(7.8*10^(-4))*B41</f>
        <v>1.3806000000000001E-3</v>
      </c>
      <c r="J41" s="7">
        <f>(2*A41)/(F41^(2)*I41^(2))</f>
        <v>301055171841.82318</v>
      </c>
    </row>
    <row r="42" spans="1:10">
      <c r="A42">
        <v>262.8</v>
      </c>
      <c r="B42">
        <v>1.33</v>
      </c>
      <c r="C42">
        <v>4.3</v>
      </c>
      <c r="D42">
        <v>3.2</v>
      </c>
      <c r="F42" s="6">
        <f>AVERAGE(C42:D42)/100</f>
        <v>3.7499999999999999E-2</v>
      </c>
      <c r="G42" s="2">
        <f>1/B42</f>
        <v>0.75187969924812026</v>
      </c>
      <c r="H42" s="2">
        <f t="shared" si="0"/>
        <v>1.4062499999999999E-3</v>
      </c>
      <c r="I42" s="2">
        <f>(7.8*10^(-4))*B42</f>
        <v>1.0374E-3</v>
      </c>
      <c r="J42" s="7">
        <f>(2*A42)/(F42^(2)*I42^(2))</f>
        <v>347296441783.67206</v>
      </c>
    </row>
    <row r="43" spans="1:10" ht="15.75" thickBot="1">
      <c r="A43">
        <v>295.89999999999998</v>
      </c>
      <c r="B43">
        <v>1.71</v>
      </c>
      <c r="C43">
        <v>3.7</v>
      </c>
      <c r="D43">
        <v>2.6</v>
      </c>
      <c r="F43" s="8">
        <f>AVERAGE(C43:D43)/100</f>
        <v>3.15E-2</v>
      </c>
      <c r="G43" s="9">
        <f>1/B43</f>
        <v>0.58479532163742687</v>
      </c>
      <c r="H43" s="9">
        <f t="shared" si="0"/>
        <v>9.9225000000000008E-4</v>
      </c>
      <c r="I43" s="9">
        <f>(7.8*10^(-4))*B43</f>
        <v>1.3338E-3</v>
      </c>
      <c r="J43" s="10">
        <f>(2*A43)/(F43^(2)*I43^(2))</f>
        <v>335252810308.9856</v>
      </c>
    </row>
    <row r="47" spans="1:10">
      <c r="J47" t="s">
        <v>14</v>
      </c>
    </row>
    <row r="48" spans="1:10">
      <c r="J48">
        <f>AVERAGE(J6:J31,J34:J43)</f>
        <v>309367343063.38318</v>
      </c>
    </row>
  </sheetData>
  <phoneticPr fontId="0" type="noConversion"/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Annabella Tuskazo</cp:lastModifiedBy>
  <dcterms:created xsi:type="dcterms:W3CDTF">2007-11-28T21:09:54Z</dcterms:created>
  <dcterms:modified xsi:type="dcterms:W3CDTF">2007-12-10T15:43:26Z</dcterms:modified>
</cp:coreProperties>
</file>