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tabRatio="748"/>
  </bookViews>
  <sheets>
    <sheet name="Reading ds DNA 0.2 cm " sheetId="5" r:id="rId1"/>
  </sheets>
  <calcPr calcId="145621"/>
</workbook>
</file>

<file path=xl/calcChain.xml><?xml version="1.0" encoding="utf-8"?>
<calcChain xmlns="http://schemas.openxmlformats.org/spreadsheetml/2006/main">
  <c r="F15" i="5" l="1"/>
  <c r="F16" i="5"/>
  <c r="H16" i="5" s="1"/>
  <c r="F17" i="5"/>
  <c r="F14" i="5"/>
  <c r="E20" i="5" s="1"/>
  <c r="E15" i="5"/>
  <c r="H15" i="5" s="1"/>
  <c r="E16" i="5"/>
  <c r="E17" i="5"/>
  <c r="H17" i="5" s="1"/>
  <c r="E14" i="5"/>
  <c r="D15" i="5"/>
  <c r="C20" i="5" s="1"/>
  <c r="D16" i="5"/>
  <c r="D17" i="5"/>
  <c r="D14" i="5"/>
  <c r="J14" i="5"/>
  <c r="I15" i="5"/>
  <c r="B16" i="5"/>
  <c r="I16" i="5"/>
  <c r="J16" i="5"/>
  <c r="B17" i="5"/>
  <c r="I17" i="5"/>
  <c r="C19" i="5"/>
  <c r="E19" i="5"/>
  <c r="F19" i="5"/>
  <c r="D20" i="5"/>
  <c r="F20" i="5"/>
  <c r="C21" i="5"/>
  <c r="E21" i="5"/>
  <c r="F21" i="5"/>
  <c r="D21" i="5" l="1"/>
  <c r="D19" i="5"/>
  <c r="J17" i="5"/>
  <c r="J15" i="5"/>
  <c r="I14" i="5"/>
  <c r="H20" i="5" s="1"/>
  <c r="H14" i="5"/>
  <c r="G19" i="5"/>
  <c r="G21" i="5"/>
  <c r="G20" i="5"/>
  <c r="H21" i="5"/>
  <c r="H5" i="5"/>
  <c r="G5" i="5"/>
  <c r="D8" i="5"/>
  <c r="E8" i="5"/>
  <c r="F8" i="5"/>
  <c r="D9" i="5"/>
  <c r="E9" i="5"/>
  <c r="F9" i="5"/>
  <c r="D10" i="5"/>
  <c r="E10" i="5"/>
  <c r="F10" i="5"/>
  <c r="C10" i="5"/>
  <c r="C9" i="5"/>
  <c r="C8" i="5"/>
  <c r="I3" i="5"/>
  <c r="I4" i="5"/>
  <c r="I5" i="5"/>
  <c r="I2" i="5"/>
  <c r="H19" i="5" l="1"/>
  <c r="I19" i="5"/>
  <c r="I21" i="5"/>
  <c r="I20" i="5"/>
  <c r="I8" i="5"/>
  <c r="I9" i="5"/>
  <c r="I10" i="5"/>
  <c r="H4" i="5"/>
  <c r="G4" i="5"/>
  <c r="A4" i="5"/>
  <c r="A5" i="5" s="1"/>
  <c r="H3" i="5"/>
  <c r="G3" i="5"/>
  <c r="H2" i="5"/>
  <c r="G2" i="5"/>
  <c r="H9" i="5" l="1"/>
  <c r="H8" i="5"/>
  <c r="H10" i="5"/>
  <c r="G8" i="5"/>
  <c r="G10" i="5"/>
  <c r="G9" i="5"/>
</calcChain>
</file>

<file path=xl/sharedStrings.xml><?xml version="1.0" encoding="utf-8"?>
<sst xmlns="http://schemas.openxmlformats.org/spreadsheetml/2006/main" count="39" uniqueCount="20">
  <si>
    <t>Nr. Crt.</t>
  </si>
  <si>
    <t>ʎ 230</t>
  </si>
  <si>
    <t>ʎ 260</t>
  </si>
  <si>
    <t>ʎ 280</t>
  </si>
  <si>
    <t>ʎ 340</t>
  </si>
  <si>
    <t>ʎ 260/ʎ 280</t>
  </si>
  <si>
    <t>ʎ 260/ʎ 230</t>
  </si>
  <si>
    <t>SD</t>
  </si>
  <si>
    <t>Average</t>
  </si>
  <si>
    <t>Median</t>
  </si>
  <si>
    <t>DNA ng/uL</t>
  </si>
  <si>
    <t>Sample name</t>
  </si>
  <si>
    <t>Min</t>
  </si>
  <si>
    <t>Max</t>
  </si>
  <si>
    <t>Criteria</t>
  </si>
  <si>
    <t>ʎ 340 CORRECTION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</si>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</sst>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I2" sqref="I2"/>
    </sheetView>
  </sheetViews>
  <sheetFormatPr defaultRowHeight="15" x14ac:dyDescent="0.25"/>
  <cols>
    <col min="1" max="1" width="12.28515625" style="3" customWidth="1"/>
    <col min="2" max="2" width="16" style="3" customWidth="1"/>
    <col min="3" max="3" width="16.5703125" style="3" customWidth="1"/>
    <col min="4" max="4" width="16" style="3" customWidth="1"/>
    <col min="5" max="5" width="16.5703125" style="3" customWidth="1"/>
    <col min="6" max="6" width="9.140625" style="3" customWidth="1"/>
    <col min="7" max="7" width="12" style="3" customWidth="1"/>
    <col min="8" max="8" width="11.5703125" style="3" customWidth="1"/>
    <col min="9" max="9" width="10.85546875" style="3" customWidth="1"/>
    <col min="10" max="10" width="20.140625" style="3" customWidth="1"/>
    <col min="11" max="11" width="34.140625" style="3" customWidth="1"/>
    <col min="12" max="16384" width="9.140625" style="3"/>
  </cols>
  <sheetData>
    <row r="1" spans="1:10" x14ac:dyDescent="0.25">
      <c r="A1" s="1" t="s">
        <v>0</v>
      </c>
      <c r="B1" s="1" t="s">
        <v>11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10</v>
      </c>
    </row>
    <row r="2" spans="1:10" x14ac:dyDescent="0.25">
      <c r="A2" s="6">
        <v>1</v>
      </c>
      <c r="B2" s="3" t="s">
        <v>16</v>
      </c>
      <c r="C2" s="1">
        <v>8.1000000000000003E-2</v>
      </c>
      <c r="D2" s="1">
        <v>0.20499999999999999</v>
      </c>
      <c r="E2" s="1">
        <v>0.111</v>
      </c>
      <c r="F2" s="1">
        <v>0</v>
      </c>
      <c r="G2" s="1">
        <f>D2/E2</f>
        <v>1.8468468468468466</v>
      </c>
      <c r="H2" s="1">
        <f>D2/C2</f>
        <v>2.5308641975308639</v>
      </c>
      <c r="I2" s="1">
        <f>D2*50*5</f>
        <v>51.25</v>
      </c>
    </row>
    <row r="3" spans="1:10" x14ac:dyDescent="0.25">
      <c r="A3" s="6">
        <v>2</v>
      </c>
      <c r="B3" s="1" t="s">
        <v>17</v>
      </c>
      <c r="C3" s="1">
        <v>6.8000000000000005E-2</v>
      </c>
      <c r="D3" s="1">
        <v>0.13900000000000001</v>
      </c>
      <c r="E3" s="1">
        <v>7.4999999999999997E-2</v>
      </c>
      <c r="F3" s="1">
        <v>1E-3</v>
      </c>
      <c r="G3" s="1">
        <f>D3/E3</f>
        <v>1.8533333333333335</v>
      </c>
      <c r="H3" s="1">
        <f>D3/C3</f>
        <v>2.0441176470588234</v>
      </c>
      <c r="I3" s="1">
        <f>D3*50*5</f>
        <v>34.750000000000007</v>
      </c>
    </row>
    <row r="4" spans="1:10" x14ac:dyDescent="0.25">
      <c r="A4" s="6">
        <f>A3+1</f>
        <v>3</v>
      </c>
      <c r="B4" s="1" t="s">
        <v>18</v>
      </c>
      <c r="C4" s="1">
        <v>7.1999999999999995E-2</v>
      </c>
      <c r="D4" s="1">
        <v>0.154</v>
      </c>
      <c r="E4" s="1">
        <v>8.4000000000000005E-2</v>
      </c>
      <c r="F4" s="1">
        <v>0</v>
      </c>
      <c r="G4" s="1">
        <f>D4/E4</f>
        <v>1.8333333333333333</v>
      </c>
      <c r="H4" s="1">
        <f>D4/C4</f>
        <v>2.1388888888888888</v>
      </c>
      <c r="I4" s="1">
        <f>D4*50*5</f>
        <v>38.5</v>
      </c>
    </row>
    <row r="5" spans="1:10" x14ac:dyDescent="0.25">
      <c r="A5" s="6">
        <f>A4+1</f>
        <v>4</v>
      </c>
      <c r="B5" s="1" t="s">
        <v>19</v>
      </c>
      <c r="C5" s="1">
        <v>8.7999999999999995E-2</v>
      </c>
      <c r="D5" s="1">
        <v>0.18</v>
      </c>
      <c r="E5" s="1">
        <v>9.8000000000000004E-2</v>
      </c>
      <c r="F5" s="1">
        <v>0.01</v>
      </c>
      <c r="G5" s="1">
        <f>D5/E5</f>
        <v>1.8367346938775508</v>
      </c>
      <c r="H5" s="1">
        <f>D5/C5</f>
        <v>2.0454545454545454</v>
      </c>
      <c r="I5" s="1">
        <f>D5*50*5</f>
        <v>45</v>
      </c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</row>
    <row r="8" spans="1:10" x14ac:dyDescent="0.25">
      <c r="A8" s="1" t="s">
        <v>8</v>
      </c>
      <c r="C8" s="1">
        <f>AVERAGE(C2:C5)</f>
        <v>7.7250000000000013E-2</v>
      </c>
      <c r="D8" s="1">
        <f>AVERAGE(D2:D5)</f>
        <v>0.16949999999999998</v>
      </c>
      <c r="E8" s="1">
        <f>AVERAGE(E2:E5)</f>
        <v>9.1999999999999998E-2</v>
      </c>
      <c r="F8" s="1">
        <f>AVERAGE(F2:F5)</f>
        <v>2.7499999999999998E-3</v>
      </c>
      <c r="G8" s="1">
        <f>AVERAGE(G2:G5)</f>
        <v>1.8425620518477661</v>
      </c>
      <c r="H8" s="1">
        <f>AVERAGE(H2:H5)</f>
        <v>2.1898313197332802</v>
      </c>
      <c r="I8" s="1">
        <f>AVERAGE(I2:I5)</f>
        <v>42.375</v>
      </c>
    </row>
    <row r="9" spans="1:10" x14ac:dyDescent="0.25">
      <c r="A9" s="3" t="s">
        <v>9</v>
      </c>
      <c r="C9" s="1">
        <f>MEDIAN(C2:C5)</f>
        <v>7.6499999999999999E-2</v>
      </c>
      <c r="D9" s="1">
        <f>MEDIAN(D2:D5)</f>
        <v>0.16699999999999998</v>
      </c>
      <c r="E9" s="1">
        <f>MEDIAN(E2:E5)</f>
        <v>9.0999999999999998E-2</v>
      </c>
      <c r="F9" s="1">
        <f>MEDIAN(F2:F5)</f>
        <v>5.0000000000000001E-4</v>
      </c>
      <c r="G9" s="1">
        <f>MEDIAN(G2:G5)</f>
        <v>1.8417907703621987</v>
      </c>
      <c r="H9" s="1">
        <f>MEDIAN(H2:H5)</f>
        <v>2.0921717171717171</v>
      </c>
      <c r="I9" s="1">
        <f>MEDIAN(I2:I5)</f>
        <v>41.75</v>
      </c>
    </row>
    <row r="10" spans="1:10" x14ac:dyDescent="0.25">
      <c r="A10" s="3" t="s">
        <v>7</v>
      </c>
      <c r="C10" s="1">
        <f>STDEVA(C2:C5)</f>
        <v>8.99536917900896E-3</v>
      </c>
      <c r="D10" s="1">
        <f>STDEVA(D2:D5)</f>
        <v>2.9103264421710587E-2</v>
      </c>
      <c r="E10" s="1">
        <f>STDEVA(E2:E5)</f>
        <v>1.5811388300841903E-2</v>
      </c>
      <c r="F10" s="1">
        <f>STDEVA(F2:F5)</f>
        <v>4.8562674281111559E-3</v>
      </c>
      <c r="G10" s="1">
        <f>STDEVA(G2:G5)</f>
        <v>9.1925208613150913E-3</v>
      </c>
      <c r="H10" s="1">
        <f>STDEVA(H2:H5)</f>
        <v>0.2316431755629397</v>
      </c>
      <c r="I10" s="1">
        <f>STDEVA(I2:I5)</f>
        <v>7.2758161054276238</v>
      </c>
    </row>
    <row r="11" spans="1:10" x14ac:dyDescent="0.25">
      <c r="C11" s="1"/>
      <c r="D11" s="1"/>
      <c r="E11" s="1"/>
      <c r="F11" s="1"/>
      <c r="G11" s="1"/>
      <c r="H11" s="1"/>
      <c r="I11" s="1"/>
    </row>
    <row r="12" spans="1:10" x14ac:dyDescent="0.25">
      <c r="C12" s="1"/>
      <c r="D12" s="1"/>
      <c r="E12" s="1"/>
      <c r="F12" s="1"/>
    </row>
    <row r="13" spans="1:10" x14ac:dyDescent="0.25">
      <c r="A13" s="5" t="s">
        <v>15</v>
      </c>
      <c r="B13" s="1" t="s">
        <v>0</v>
      </c>
      <c r="C13" s="1" t="s">
        <v>11</v>
      </c>
      <c r="D13" s="2" t="s">
        <v>1</v>
      </c>
      <c r="E13" s="1" t="s">
        <v>2</v>
      </c>
      <c r="F13" s="1" t="s">
        <v>3</v>
      </c>
      <c r="G13" s="1" t="s">
        <v>4</v>
      </c>
      <c r="H13" s="1" t="s">
        <v>5</v>
      </c>
      <c r="I13" s="1" t="s">
        <v>6</v>
      </c>
      <c r="J13" s="2" t="s">
        <v>10</v>
      </c>
    </row>
    <row r="14" spans="1:10" x14ac:dyDescent="0.25">
      <c r="A14" s="5"/>
      <c r="B14" s="6">
        <v>1</v>
      </c>
      <c r="C14" s="3" t="s">
        <v>16</v>
      </c>
      <c r="D14" s="1">
        <f>C2-G14</f>
        <v>8.1000000000000003E-2</v>
      </c>
      <c r="E14" s="1">
        <f>D2-G14</f>
        <v>0.20499999999999999</v>
      </c>
      <c r="F14" s="1">
        <f>E2-G14</f>
        <v>0.111</v>
      </c>
      <c r="G14" s="1">
        <v>0</v>
      </c>
      <c r="H14" s="1">
        <f>E14/F14</f>
        <v>1.8468468468468466</v>
      </c>
      <c r="I14" s="1">
        <f>E14/D14</f>
        <v>2.5308641975308639</v>
      </c>
      <c r="J14" s="1">
        <f>E14*50*5</f>
        <v>51.25</v>
      </c>
    </row>
    <row r="15" spans="1:10" x14ac:dyDescent="0.25">
      <c r="A15" s="5"/>
      <c r="B15" s="6">
        <v>2</v>
      </c>
      <c r="C15" s="1" t="s">
        <v>17</v>
      </c>
      <c r="D15" s="1">
        <f>C3-G15</f>
        <v>6.7000000000000004E-2</v>
      </c>
      <c r="E15" s="1">
        <f>D3-G15</f>
        <v>0.13800000000000001</v>
      </c>
      <c r="F15" s="1">
        <f>E3-G15</f>
        <v>7.3999999999999996E-2</v>
      </c>
      <c r="G15" s="1">
        <v>1E-3</v>
      </c>
      <c r="H15" s="1">
        <f>E15/F15</f>
        <v>1.8648648648648651</v>
      </c>
      <c r="I15" s="1">
        <f>E15/D15</f>
        <v>2.0597014925373136</v>
      </c>
      <c r="J15" s="1">
        <f>E15*50*5</f>
        <v>34.5</v>
      </c>
    </row>
    <row r="16" spans="1:10" x14ac:dyDescent="0.25">
      <c r="A16" s="5"/>
      <c r="B16" s="6">
        <f>B15+1</f>
        <v>3</v>
      </c>
      <c r="C16" s="1" t="s">
        <v>18</v>
      </c>
      <c r="D16" s="1">
        <f>C4-G16</f>
        <v>7.1999999999999995E-2</v>
      </c>
      <c r="E16" s="1">
        <f>D4-G16</f>
        <v>0.154</v>
      </c>
      <c r="F16" s="1">
        <f>E4-G16</f>
        <v>8.4000000000000005E-2</v>
      </c>
      <c r="G16" s="1">
        <v>0</v>
      </c>
      <c r="H16" s="1">
        <f>E16/F16</f>
        <v>1.8333333333333333</v>
      </c>
      <c r="I16" s="1">
        <f>E16/D16</f>
        <v>2.1388888888888888</v>
      </c>
      <c r="J16" s="1">
        <f>E16*50*5</f>
        <v>38.5</v>
      </c>
    </row>
    <row r="17" spans="1:10" x14ac:dyDescent="0.25">
      <c r="A17" s="5"/>
      <c r="B17" s="6">
        <f>B16+1</f>
        <v>4</v>
      </c>
      <c r="C17" s="1" t="s">
        <v>19</v>
      </c>
      <c r="D17" s="1">
        <f>C5-G17</f>
        <v>7.8E-2</v>
      </c>
      <c r="E17" s="1">
        <f>D5-G17</f>
        <v>0.16999999999999998</v>
      </c>
      <c r="F17" s="1">
        <f>E5-G17</f>
        <v>8.8000000000000009E-2</v>
      </c>
      <c r="G17" s="1">
        <v>0.01</v>
      </c>
      <c r="H17" s="1">
        <f>E17/F17</f>
        <v>1.9318181818181814</v>
      </c>
      <c r="I17" s="1">
        <f>E17/D17</f>
        <v>2.1794871794871793</v>
      </c>
      <c r="J17" s="1">
        <f>E17*50*5</f>
        <v>42.5</v>
      </c>
    </row>
    <row r="19" spans="1:10" x14ac:dyDescent="0.25">
      <c r="A19" s="1" t="s">
        <v>8</v>
      </c>
      <c r="C19" s="1">
        <f>AVERAGE(D14:D17)</f>
        <v>7.4500000000000011E-2</v>
      </c>
      <c r="D19" s="1">
        <f>AVERAGE(E14:E17)</f>
        <v>0.16675000000000001</v>
      </c>
      <c r="E19" s="1">
        <f>AVERAGE(F14:F17)</f>
        <v>8.925000000000001E-2</v>
      </c>
      <c r="F19" s="1">
        <f>AVERAGE(G14:G17)</f>
        <v>2.7499999999999998E-3</v>
      </c>
      <c r="G19" s="1">
        <f>AVERAGE(H14:H17)</f>
        <v>1.8692158067158067</v>
      </c>
      <c r="H19" s="1">
        <f>AVERAGE(I14:I17)</f>
        <v>2.2272354396110612</v>
      </c>
      <c r="I19" s="1">
        <f>AVERAGE(J14:J17)</f>
        <v>41.6875</v>
      </c>
    </row>
    <row r="20" spans="1:10" x14ac:dyDescent="0.25">
      <c r="A20" s="3" t="s">
        <v>9</v>
      </c>
      <c r="C20" s="1">
        <f>MEDIAN(D14:D17)</f>
        <v>7.4999999999999997E-2</v>
      </c>
      <c r="D20" s="1">
        <f>MEDIAN(E14:E17)</f>
        <v>0.16199999999999998</v>
      </c>
      <c r="E20" s="1">
        <f>MEDIAN(F14:F17)</f>
        <v>8.6000000000000007E-2</v>
      </c>
      <c r="F20" s="1">
        <f>MEDIAN(G14:G17)</f>
        <v>5.0000000000000001E-4</v>
      </c>
      <c r="G20" s="1">
        <f>MEDIAN(H14:H17)</f>
        <v>1.855855855855856</v>
      </c>
      <c r="H20" s="1">
        <f>MEDIAN(I14:I17)</f>
        <v>2.1591880341880341</v>
      </c>
      <c r="I20" s="1">
        <f>MEDIAN(J14:J17)</f>
        <v>40.5</v>
      </c>
      <c r="J20" s="4"/>
    </row>
    <row r="21" spans="1:10" x14ac:dyDescent="0.25">
      <c r="A21" s="3" t="s">
        <v>7</v>
      </c>
      <c r="C21" s="1">
        <f>STDEVA(D14:D17)</f>
        <v>6.2449979983983982E-3</v>
      </c>
      <c r="D21" s="1">
        <f>STDEVA(E14:E17)</f>
        <v>2.8651643350193056E-2</v>
      </c>
      <c r="E21" s="1">
        <f>STDEVA(F14:F17)</f>
        <v>1.5649813630413116E-2</v>
      </c>
      <c r="F21" s="1">
        <f>STDEVA(G14:G17)</f>
        <v>4.8562674281111559E-3</v>
      </c>
      <c r="G21" s="1">
        <f>STDEVA(H14:H17)</f>
        <v>4.3687947709148051E-2</v>
      </c>
      <c r="H21" s="1">
        <f>STDEVA(I14:I17)</f>
        <v>0.20844108314453005</v>
      </c>
      <c r="I21" s="1">
        <f>STDEVA(J14:J17)</f>
        <v>7.1629108375482842</v>
      </c>
    </row>
    <row r="23" spans="1:10" x14ac:dyDescent="0.25">
      <c r="A23" s="1" t="s">
        <v>14</v>
      </c>
      <c r="B23" s="1" t="s">
        <v>12</v>
      </c>
      <c r="C23" s="1" t="s">
        <v>13</v>
      </c>
    </row>
    <row r="24" spans="1:10" x14ac:dyDescent="0.25">
      <c r="A24" s="2" t="s">
        <v>1</v>
      </c>
      <c r="B24" s="1">
        <v>0.1</v>
      </c>
      <c r="C24" s="1">
        <v>1</v>
      </c>
    </row>
    <row r="25" spans="1:10" x14ac:dyDescent="0.25">
      <c r="A25" s="1" t="s">
        <v>5</v>
      </c>
      <c r="B25" s="1">
        <v>1.8</v>
      </c>
      <c r="C25" s="1">
        <v>2</v>
      </c>
      <c r="J25" s="1"/>
    </row>
    <row r="26" spans="1:10" x14ac:dyDescent="0.25">
      <c r="A26" s="1" t="s">
        <v>6</v>
      </c>
      <c r="B26" s="1">
        <v>2</v>
      </c>
      <c r="C26" s="1"/>
    </row>
    <row r="46" spans="3:8" x14ac:dyDescent="0.25">
      <c r="C46" s="1"/>
      <c r="H46" s="1"/>
    </row>
    <row r="47" spans="3:8" x14ac:dyDescent="0.25">
      <c r="C47" s="1"/>
    </row>
    <row r="48" spans="3:8" x14ac:dyDescent="0.25">
      <c r="C48" s="1"/>
    </row>
    <row r="49" spans="3:3" x14ac:dyDescent="0.25">
      <c r="C49" s="1"/>
    </row>
    <row r="50" spans="3:3" x14ac:dyDescent="0.25">
      <c r="C50" s="1"/>
    </row>
  </sheetData>
  <mergeCells count="1">
    <mergeCell ref="A13:A17"/>
  </mergeCells>
  <conditionalFormatting sqref="B24">
    <cfRule type="cellIs" dxfId="8" priority="16" operator="lessThan">
      <formula>$B$24</formula>
    </cfRule>
  </conditionalFormatting>
  <conditionalFormatting sqref="C2:C5 D14:D17">
    <cfRule type="cellIs" dxfId="7" priority="44" operator="lessThan">
      <formula>$B$24</formula>
    </cfRule>
    <cfRule type="cellIs" dxfId="6" priority="45" operator="greaterThan">
      <formula>$C$24</formula>
    </cfRule>
  </conditionalFormatting>
  <conditionalFormatting sqref="G2:G5">
    <cfRule type="cellIs" dxfId="5" priority="48" operator="greaterThan">
      <formula>$C$25</formula>
    </cfRule>
    <cfRule type="cellIs" dxfId="4" priority="49" operator="lessThan">
      <formula>$B$25</formula>
    </cfRule>
  </conditionalFormatting>
  <conditionalFormatting sqref="H2:H5">
    <cfRule type="cellIs" dxfId="3" priority="50" operator="lessThan">
      <formula>$B$26</formula>
    </cfRule>
  </conditionalFormatting>
  <conditionalFormatting sqref="H14:H17">
    <cfRule type="cellIs" dxfId="2" priority="51" operator="lessThan">
      <formula>$B$25</formula>
    </cfRule>
    <cfRule type="cellIs" dxfId="1" priority="52" operator="greaterThan">
      <formula>$C$25</formula>
    </cfRule>
  </conditionalFormatting>
  <conditionalFormatting sqref="I14:I17">
    <cfRule type="cellIs" dxfId="0" priority="1" operator="lessThan">
      <formula>$B$26</formula>
    </cfRule>
  </conditionalFormatting>
  <pageMargins left="0.7" right="0.7" top="0.75" bottom="0.75" header="0.3" footer="0.3"/>
  <pageSetup paperSize="9" scale="93" orientation="landscape" r:id="rId1"/>
  <headerFooter>
    <oddHeader>&amp;L&amp;A &amp;D &amp;T&amp;RLEDOMG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ds DNA 0.2 cm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LCCSMS, LEDOMG</dc:creator>
  <cp:lastModifiedBy>LCCSMS, LEDOMG</cp:lastModifiedBy>
  <cp:lastPrinted>2015-09-02T09:20:52Z</cp:lastPrinted>
  <dcterms:created xsi:type="dcterms:W3CDTF">2015-06-27T11:54:52Z</dcterms:created>
  <dcterms:modified xsi:type="dcterms:W3CDTF">2015-09-03T10:41:26Z</dcterms:modified>
</cp:coreProperties>
</file>