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0" yWindow="0" windowWidth="28800" windowHeight="175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1" l="1"/>
  <c r="B62" i="1"/>
  <c r="B59" i="1"/>
  <c r="B58" i="1"/>
  <c r="J19" i="1"/>
  <c r="J27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  <c r="J45" i="1"/>
  <c r="J46" i="1"/>
  <c r="J4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5" i="1"/>
  <c r="D46" i="1"/>
  <c r="D47" i="1"/>
  <c r="K46" i="1"/>
  <c r="J44" i="1"/>
  <c r="D44" i="1"/>
  <c r="K44" i="1"/>
  <c r="K45" i="1"/>
  <c r="K47" i="1"/>
  <c r="E45" i="1"/>
  <c r="E44" i="1"/>
  <c r="E46" i="1"/>
  <c r="E47" i="1"/>
</calcChain>
</file>

<file path=xl/sharedStrings.xml><?xml version="1.0" encoding="utf-8"?>
<sst xmlns="http://schemas.openxmlformats.org/spreadsheetml/2006/main" count="42" uniqueCount="19">
  <si>
    <t>Beats per minute</t>
  </si>
  <si>
    <t>Respiration Rate</t>
  </si>
  <si>
    <t>our device</t>
  </si>
  <si>
    <t>gold standard</t>
  </si>
  <si>
    <t>Beats per 15 sec</t>
  </si>
  <si>
    <t>Respiration Rate (bp 15 sec))</t>
  </si>
  <si>
    <t>Face Facts</t>
  </si>
  <si>
    <t>Pulse Oximeter</t>
  </si>
  <si>
    <t>Observation</t>
  </si>
  <si>
    <t>T-test</t>
  </si>
  <si>
    <t>Pearson</t>
  </si>
  <si>
    <t>Beats per min:</t>
  </si>
  <si>
    <t>Respiration rate:</t>
  </si>
  <si>
    <t>T-Test</t>
  </si>
  <si>
    <t>average (BPM)</t>
  </si>
  <si>
    <t>stdev (BPM)</t>
  </si>
  <si>
    <t>Heart Rate</t>
  </si>
  <si>
    <t>Average (BPM)</t>
  </si>
  <si>
    <t>Stdev (BPM)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</si>
</sst>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Beats per Minute (Face Facts vs. Pulse Oximeter)</a:t>
            </a:r>
            <a:endParaRPr lang="en-US"/>
          </a:p>
        </c:rich>
      </c:tx>
      <c:layout>
        <c:manualLayout>
          <c:xMode val="edge"/>
          <c:yMode val="edge"/>
          <c:x val="0.170352102213638"/>
          <c:y val="0.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Sheet1!$D$50:$D$51</c:f>
                <c:numCache>
                  <c:formatCode>General</c:formatCode>
                  <c:ptCount val="2"/>
                  <c:pt idx="0">
                    <c:v>31.63574738836611</c:v>
                  </c:pt>
                  <c:pt idx="1">
                    <c:v>31.49863651912735</c:v>
                  </c:pt>
                </c:numCache>
              </c:numRef>
            </c:plus>
            <c:minus>
              <c:numRef>
                <c:f>Sheet1!$D$50:$D$51</c:f>
                <c:numCache>
                  <c:formatCode>General</c:formatCode>
                  <c:ptCount val="2"/>
                  <c:pt idx="0">
                    <c:v>31.63574738836611</c:v>
                  </c:pt>
                  <c:pt idx="1">
                    <c:v>31.49863651912735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Sheet1!$B$50:$B$51</c:f>
              <c:strCache>
                <c:ptCount val="2"/>
                <c:pt idx="0">
                  <c:v>Face Facts</c:v>
                </c:pt>
                <c:pt idx="1">
                  <c:v>Pulse Oximeter</c:v>
                </c:pt>
              </c:strCache>
            </c:strRef>
          </c:cat>
          <c:val>
            <c:numRef>
              <c:f>Sheet1!$C$50:$C$51</c:f>
              <c:numCache>
                <c:formatCode>General</c:formatCode>
                <c:ptCount val="2"/>
                <c:pt idx="0">
                  <c:v>107.0</c:v>
                </c:pt>
                <c:pt idx="1">
                  <c:v>107.2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3089048"/>
        <c:axId val="2073085320"/>
      </c:barChart>
      <c:catAx>
        <c:axId val="207308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085320"/>
        <c:crosses val="autoZero"/>
        <c:auto val="1"/>
        <c:lblAlgn val="ctr"/>
        <c:lblOffset val="100"/>
        <c:noMultiLvlLbl val="0"/>
      </c:catAx>
      <c:valAx>
        <c:axId val="207308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beats per minute (bpm)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08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Respiration Rate (Face</a:t>
            </a:r>
            <a:r>
              <a:rPr lang="en-US" baseline="0"/>
              <a:t> Facts vs. Observation)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Sheet1!$D$55:$D$56</c:f>
                <c:numCache>
                  <c:formatCode>General</c:formatCode>
                  <c:ptCount val="2"/>
                  <c:pt idx="0">
                    <c:v>5.999786320981434</c:v>
                  </c:pt>
                  <c:pt idx="1">
                    <c:v>5.974250301641757</c:v>
                  </c:pt>
                </c:numCache>
              </c:numRef>
            </c:plus>
            <c:minus>
              <c:numRef>
                <c:f>Sheet1!$D$55:$D$56</c:f>
                <c:numCache>
                  <c:formatCode>General</c:formatCode>
                  <c:ptCount val="2"/>
                  <c:pt idx="0">
                    <c:v>5.999786320981434</c:v>
                  </c:pt>
                  <c:pt idx="1">
                    <c:v>5.974250301641757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Sheet1!$B$55:$B$56</c:f>
              <c:strCache>
                <c:ptCount val="2"/>
                <c:pt idx="0">
                  <c:v>Face Facts</c:v>
                </c:pt>
                <c:pt idx="1">
                  <c:v>Observation</c:v>
                </c:pt>
              </c:strCache>
            </c:strRef>
          </c:cat>
          <c:val>
            <c:numRef>
              <c:f>Sheet1!$C$55:$C$56</c:f>
              <c:numCache>
                <c:formatCode>General</c:formatCode>
                <c:ptCount val="2"/>
                <c:pt idx="0">
                  <c:v>20.45</c:v>
                </c:pt>
                <c:pt idx="1">
                  <c:v>20.5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5760408"/>
        <c:axId val="2075764088"/>
      </c:barChart>
      <c:catAx>
        <c:axId val="20757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5764088"/>
        <c:crosses val="autoZero"/>
        <c:auto val="1"/>
        <c:lblAlgn val="ctr"/>
        <c:lblOffset val="100"/>
        <c:noMultiLvlLbl val="0"/>
      </c:catAx>
      <c:valAx>
        <c:axId val="207576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repiration</a:t>
                </a:r>
                <a:r>
                  <a:rPr lang="en-US" baseline="0"/>
                  <a:t> rate (Breaths per Minute)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5760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53</xdr:row>
      <xdr:rowOff>0</xdr:rowOff>
    </xdr:from>
    <xdr:to>
      <xdr:col>17</xdr:col>
      <xdr:colOff>466725</xdr:colOff>
      <xdr:row>68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23811</xdr:colOff>
      <xdr:row>53</xdr:row>
      <xdr:rowOff>4762</xdr:rowOff>
    </xdr:from>
    <xdr:to>
      <xdr:col>10</xdr:col>
      <xdr:colOff>38099</xdr:colOff>
      <xdr:row>68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tabSelected="1" topLeftCell="H30" zoomScale="125" zoomScaleNormal="125" zoomScalePageLayoutView="125" workbookViewId="0">
      <selection activeCell="W65" sqref="W65"/>
    </sheetView>
  </sheetViews>
  <sheetFormatPr baseColWidth="10" defaultColWidth="8.83203125" defaultRowHeight="14" x14ac:dyDescent="0"/>
  <cols>
    <col min="1" max="1" width="17.6640625" customWidth="1"/>
    <col min="2" max="2" width="21.33203125" customWidth="1"/>
    <col min="4" max="4" width="18.6640625" customWidth="1"/>
    <col min="5" max="5" width="17.33203125" customWidth="1"/>
    <col min="7" max="8" width="18.5" customWidth="1"/>
    <col min="10" max="10" width="18" customWidth="1"/>
    <col min="11" max="11" width="15.6640625" bestFit="1" customWidth="1"/>
    <col min="19" max="19" width="13.6640625" bestFit="1" customWidth="1"/>
    <col min="20" max="21" width="12.1640625" bestFit="1" customWidth="1"/>
    <col min="23" max="23" width="13.6640625" bestFit="1" customWidth="1"/>
    <col min="24" max="24" width="12.1640625" bestFit="1" customWidth="1"/>
  </cols>
  <sheetData>
    <row r="1" spans="1:11">
      <c r="A1" t="s">
        <v>2</v>
      </c>
      <c r="G1" t="s">
        <v>3</v>
      </c>
    </row>
    <row r="2" spans="1:11">
      <c r="A2" t="s">
        <v>4</v>
      </c>
      <c r="B2" t="s">
        <v>5</v>
      </c>
      <c r="D2" t="s">
        <v>0</v>
      </c>
      <c r="E2" t="s">
        <v>1</v>
      </c>
      <c r="G2" t="s">
        <v>4</v>
      </c>
      <c r="H2" t="s">
        <v>5</v>
      </c>
      <c r="J2" t="s">
        <v>0</v>
      </c>
      <c r="K2" t="s">
        <v>1</v>
      </c>
    </row>
    <row r="3" spans="1:11">
      <c r="A3">
        <v>21</v>
      </c>
      <c r="B3">
        <v>15</v>
      </c>
      <c r="D3">
        <f>A3*4</f>
        <v>84</v>
      </c>
      <c r="E3">
        <f>B3</f>
        <v>15</v>
      </c>
      <c r="G3">
        <v>21</v>
      </c>
      <c r="H3">
        <v>15</v>
      </c>
      <c r="J3">
        <f>G3*4</f>
        <v>84</v>
      </c>
      <c r="K3">
        <f>H3</f>
        <v>15</v>
      </c>
    </row>
    <row r="4" spans="1:11">
      <c r="A4">
        <v>18</v>
      </c>
      <c r="B4">
        <v>12</v>
      </c>
      <c r="D4">
        <f t="shared" ref="D4:D42" si="0">A4*4</f>
        <v>72</v>
      </c>
      <c r="E4">
        <f t="shared" ref="E4:E42" si="1">B4</f>
        <v>12</v>
      </c>
      <c r="G4">
        <v>18</v>
      </c>
      <c r="H4">
        <v>12</v>
      </c>
      <c r="J4">
        <f t="shared" ref="J4:J42" si="2">G4*4</f>
        <v>72</v>
      </c>
      <c r="K4">
        <f t="shared" ref="K4:K42" si="3">H4</f>
        <v>12</v>
      </c>
    </row>
    <row r="5" spans="1:11">
      <c r="A5">
        <v>22</v>
      </c>
      <c r="B5">
        <v>16</v>
      </c>
      <c r="D5">
        <f t="shared" si="0"/>
        <v>88</v>
      </c>
      <c r="E5">
        <f t="shared" si="1"/>
        <v>16</v>
      </c>
      <c r="G5">
        <v>22</v>
      </c>
      <c r="H5">
        <v>16</v>
      </c>
      <c r="J5">
        <f t="shared" si="2"/>
        <v>88</v>
      </c>
      <c r="K5">
        <f t="shared" si="3"/>
        <v>16</v>
      </c>
    </row>
    <row r="6" spans="1:11">
      <c r="A6">
        <v>19</v>
      </c>
      <c r="B6">
        <v>13</v>
      </c>
      <c r="D6">
        <f t="shared" si="0"/>
        <v>76</v>
      </c>
      <c r="E6">
        <f t="shared" si="1"/>
        <v>13</v>
      </c>
      <c r="G6">
        <v>19</v>
      </c>
      <c r="H6">
        <v>13</v>
      </c>
      <c r="J6">
        <f t="shared" si="2"/>
        <v>76</v>
      </c>
      <c r="K6">
        <f t="shared" si="3"/>
        <v>13</v>
      </c>
    </row>
    <row r="7" spans="1:11">
      <c r="A7">
        <v>22</v>
      </c>
      <c r="B7">
        <v>18</v>
      </c>
      <c r="D7">
        <f t="shared" si="0"/>
        <v>88</v>
      </c>
      <c r="E7">
        <f t="shared" si="1"/>
        <v>18</v>
      </c>
      <c r="G7">
        <v>22</v>
      </c>
      <c r="H7">
        <v>18</v>
      </c>
      <c r="J7">
        <f t="shared" si="2"/>
        <v>88</v>
      </c>
      <c r="K7">
        <f t="shared" si="3"/>
        <v>18</v>
      </c>
    </row>
    <row r="8" spans="1:11">
      <c r="A8">
        <v>21</v>
      </c>
      <c r="B8">
        <v>15</v>
      </c>
      <c r="D8">
        <f t="shared" si="0"/>
        <v>84</v>
      </c>
      <c r="E8">
        <f t="shared" si="1"/>
        <v>15</v>
      </c>
      <c r="G8">
        <v>21</v>
      </c>
      <c r="H8">
        <v>15</v>
      </c>
      <c r="J8">
        <f t="shared" si="2"/>
        <v>84</v>
      </c>
      <c r="K8">
        <f t="shared" si="3"/>
        <v>15</v>
      </c>
    </row>
    <row r="9" spans="1:11">
      <c r="A9">
        <v>25</v>
      </c>
      <c r="B9">
        <v>20</v>
      </c>
      <c r="D9">
        <f t="shared" si="0"/>
        <v>100</v>
      </c>
      <c r="E9">
        <f t="shared" si="1"/>
        <v>20</v>
      </c>
      <c r="G9">
        <v>25</v>
      </c>
      <c r="H9">
        <v>20</v>
      </c>
      <c r="J9">
        <f t="shared" si="2"/>
        <v>100</v>
      </c>
      <c r="K9">
        <f t="shared" si="3"/>
        <v>20</v>
      </c>
    </row>
    <row r="10" spans="1:11">
      <c r="A10">
        <v>19</v>
      </c>
      <c r="B10">
        <v>12</v>
      </c>
      <c r="D10">
        <f t="shared" si="0"/>
        <v>76</v>
      </c>
      <c r="E10">
        <f t="shared" si="1"/>
        <v>12</v>
      </c>
      <c r="G10">
        <v>19</v>
      </c>
      <c r="H10">
        <v>12</v>
      </c>
      <c r="J10">
        <f t="shared" si="2"/>
        <v>76</v>
      </c>
      <c r="K10">
        <f t="shared" si="3"/>
        <v>12</v>
      </c>
    </row>
    <row r="11" spans="1:11">
      <c r="A11">
        <v>20</v>
      </c>
      <c r="B11">
        <v>14</v>
      </c>
      <c r="D11">
        <f t="shared" si="0"/>
        <v>80</v>
      </c>
      <c r="E11">
        <f t="shared" si="1"/>
        <v>14</v>
      </c>
      <c r="G11">
        <v>20</v>
      </c>
      <c r="H11">
        <v>15</v>
      </c>
      <c r="J11">
        <f t="shared" si="2"/>
        <v>80</v>
      </c>
      <c r="K11">
        <f t="shared" si="3"/>
        <v>15</v>
      </c>
    </row>
    <row r="12" spans="1:11">
      <c r="A12">
        <v>22</v>
      </c>
      <c r="B12">
        <v>16</v>
      </c>
      <c r="D12">
        <f t="shared" si="0"/>
        <v>88</v>
      </c>
      <c r="E12">
        <f t="shared" si="1"/>
        <v>16</v>
      </c>
      <c r="G12">
        <v>22</v>
      </c>
      <c r="H12">
        <v>16</v>
      </c>
      <c r="J12">
        <f t="shared" si="2"/>
        <v>88</v>
      </c>
      <c r="K12">
        <f t="shared" si="3"/>
        <v>16</v>
      </c>
    </row>
    <row r="13" spans="1:11">
      <c r="A13">
        <v>23</v>
      </c>
      <c r="B13">
        <v>19</v>
      </c>
      <c r="D13">
        <f t="shared" si="0"/>
        <v>92</v>
      </c>
      <c r="E13">
        <f t="shared" si="1"/>
        <v>19</v>
      </c>
      <c r="G13">
        <v>23</v>
      </c>
      <c r="H13">
        <v>19</v>
      </c>
      <c r="J13">
        <f t="shared" si="2"/>
        <v>92</v>
      </c>
      <c r="K13">
        <f t="shared" si="3"/>
        <v>19</v>
      </c>
    </row>
    <row r="14" spans="1:11">
      <c r="A14">
        <v>18</v>
      </c>
      <c r="B14">
        <v>13</v>
      </c>
      <c r="D14">
        <f t="shared" si="0"/>
        <v>72</v>
      </c>
      <c r="E14">
        <f t="shared" si="1"/>
        <v>13</v>
      </c>
      <c r="G14">
        <v>18</v>
      </c>
      <c r="H14">
        <v>14</v>
      </c>
      <c r="J14">
        <f t="shared" si="2"/>
        <v>72</v>
      </c>
      <c r="K14">
        <f t="shared" si="3"/>
        <v>14</v>
      </c>
    </row>
    <row r="15" spans="1:11">
      <c r="A15">
        <v>23</v>
      </c>
      <c r="B15">
        <v>18</v>
      </c>
      <c r="D15">
        <f t="shared" si="0"/>
        <v>92</v>
      </c>
      <c r="E15">
        <f t="shared" si="1"/>
        <v>18</v>
      </c>
      <c r="G15">
        <v>23</v>
      </c>
      <c r="H15">
        <v>18</v>
      </c>
      <c r="J15">
        <f t="shared" si="2"/>
        <v>92</v>
      </c>
      <c r="K15">
        <f t="shared" si="3"/>
        <v>18</v>
      </c>
    </row>
    <row r="16" spans="1:11">
      <c r="A16">
        <v>21</v>
      </c>
      <c r="B16">
        <v>15</v>
      </c>
      <c r="D16">
        <f t="shared" si="0"/>
        <v>84</v>
      </c>
      <c r="E16">
        <f t="shared" si="1"/>
        <v>15</v>
      </c>
      <c r="G16">
        <v>21</v>
      </c>
      <c r="H16">
        <v>15</v>
      </c>
      <c r="J16">
        <f t="shared" si="2"/>
        <v>84</v>
      </c>
      <c r="K16">
        <f t="shared" si="3"/>
        <v>15</v>
      </c>
    </row>
    <row r="17" spans="1:11">
      <c r="A17">
        <v>22</v>
      </c>
      <c r="B17">
        <v>17</v>
      </c>
      <c r="D17">
        <f t="shared" si="0"/>
        <v>88</v>
      </c>
      <c r="E17">
        <f t="shared" si="1"/>
        <v>17</v>
      </c>
      <c r="G17">
        <v>22</v>
      </c>
      <c r="H17">
        <v>17</v>
      </c>
      <c r="J17">
        <f t="shared" si="2"/>
        <v>88</v>
      </c>
      <c r="K17">
        <f t="shared" si="3"/>
        <v>17</v>
      </c>
    </row>
    <row r="18" spans="1:11">
      <c r="A18">
        <v>26</v>
      </c>
      <c r="B18">
        <v>21</v>
      </c>
      <c r="D18">
        <f t="shared" si="0"/>
        <v>104</v>
      </c>
      <c r="E18">
        <f t="shared" si="1"/>
        <v>21</v>
      </c>
      <c r="G18">
        <v>26</v>
      </c>
      <c r="H18">
        <v>21</v>
      </c>
      <c r="J18">
        <f t="shared" si="2"/>
        <v>104</v>
      </c>
      <c r="K18">
        <f t="shared" si="3"/>
        <v>21</v>
      </c>
    </row>
    <row r="19" spans="1:11">
      <c r="A19">
        <v>19</v>
      </c>
      <c r="B19">
        <v>14</v>
      </c>
      <c r="D19">
        <f t="shared" si="0"/>
        <v>76</v>
      </c>
      <c r="E19">
        <f t="shared" si="1"/>
        <v>14</v>
      </c>
      <c r="G19">
        <v>20</v>
      </c>
      <c r="H19">
        <v>14</v>
      </c>
      <c r="J19">
        <f t="shared" si="2"/>
        <v>80</v>
      </c>
      <c r="K19">
        <f t="shared" si="3"/>
        <v>14</v>
      </c>
    </row>
    <row r="20" spans="1:11">
      <c r="A20">
        <v>21</v>
      </c>
      <c r="B20">
        <v>15</v>
      </c>
      <c r="D20">
        <f t="shared" si="0"/>
        <v>84</v>
      </c>
      <c r="E20">
        <f t="shared" si="1"/>
        <v>15</v>
      </c>
      <c r="G20">
        <v>21</v>
      </c>
      <c r="H20">
        <v>15</v>
      </c>
      <c r="J20">
        <f t="shared" si="2"/>
        <v>84</v>
      </c>
      <c r="K20">
        <f t="shared" si="3"/>
        <v>15</v>
      </c>
    </row>
    <row r="21" spans="1:11">
      <c r="A21">
        <v>22</v>
      </c>
      <c r="B21">
        <v>16</v>
      </c>
      <c r="D21">
        <f t="shared" si="0"/>
        <v>88</v>
      </c>
      <c r="E21">
        <f t="shared" si="1"/>
        <v>16</v>
      </c>
      <c r="G21">
        <v>22</v>
      </c>
      <c r="H21">
        <v>16</v>
      </c>
      <c r="J21">
        <f t="shared" si="2"/>
        <v>88</v>
      </c>
      <c r="K21">
        <f t="shared" si="3"/>
        <v>16</v>
      </c>
    </row>
    <row r="22" spans="1:11">
      <c r="A22">
        <v>21</v>
      </c>
      <c r="B22">
        <v>15</v>
      </c>
      <c r="D22">
        <f t="shared" si="0"/>
        <v>84</v>
      </c>
      <c r="E22">
        <f t="shared" si="1"/>
        <v>15</v>
      </c>
      <c r="G22">
        <v>21</v>
      </c>
      <c r="H22">
        <v>15</v>
      </c>
      <c r="J22">
        <f t="shared" si="2"/>
        <v>84</v>
      </c>
      <c r="K22">
        <f t="shared" si="3"/>
        <v>15</v>
      </c>
    </row>
    <row r="23" spans="1:11">
      <c r="A23">
        <v>42</v>
      </c>
      <c r="B23">
        <v>30</v>
      </c>
      <c r="D23">
        <f t="shared" si="0"/>
        <v>168</v>
      </c>
      <c r="E23">
        <f t="shared" si="1"/>
        <v>30</v>
      </c>
      <c r="G23">
        <v>42</v>
      </c>
      <c r="H23">
        <v>30</v>
      </c>
      <c r="J23">
        <f t="shared" si="2"/>
        <v>168</v>
      </c>
      <c r="K23">
        <f t="shared" si="3"/>
        <v>30</v>
      </c>
    </row>
    <row r="24" spans="1:11">
      <c r="A24">
        <v>24</v>
      </c>
      <c r="B24">
        <v>20</v>
      </c>
      <c r="D24">
        <f t="shared" si="0"/>
        <v>96</v>
      </c>
      <c r="E24">
        <f t="shared" si="1"/>
        <v>20</v>
      </c>
      <c r="G24">
        <v>24</v>
      </c>
      <c r="H24">
        <v>20</v>
      </c>
      <c r="J24">
        <f t="shared" si="2"/>
        <v>96</v>
      </c>
      <c r="K24">
        <f t="shared" si="3"/>
        <v>20</v>
      </c>
    </row>
    <row r="25" spans="1:11">
      <c r="A25">
        <v>39</v>
      </c>
      <c r="B25">
        <v>29</v>
      </c>
      <c r="D25">
        <f t="shared" si="0"/>
        <v>156</v>
      </c>
      <c r="E25">
        <f t="shared" si="1"/>
        <v>29</v>
      </c>
      <c r="G25">
        <v>39</v>
      </c>
      <c r="H25">
        <v>29</v>
      </c>
      <c r="J25">
        <f t="shared" si="2"/>
        <v>156</v>
      </c>
      <c r="K25">
        <f t="shared" si="3"/>
        <v>29</v>
      </c>
    </row>
    <row r="26" spans="1:11">
      <c r="A26">
        <v>28</v>
      </c>
      <c r="B26">
        <v>23</v>
      </c>
      <c r="D26">
        <f t="shared" si="0"/>
        <v>112</v>
      </c>
      <c r="E26">
        <f t="shared" si="1"/>
        <v>23</v>
      </c>
      <c r="G26">
        <v>28</v>
      </c>
      <c r="H26">
        <v>23</v>
      </c>
      <c r="J26">
        <f t="shared" si="2"/>
        <v>112</v>
      </c>
      <c r="K26">
        <f t="shared" si="3"/>
        <v>23</v>
      </c>
    </row>
    <row r="27" spans="1:11">
      <c r="A27">
        <v>23</v>
      </c>
      <c r="B27">
        <v>20</v>
      </c>
      <c r="D27">
        <f t="shared" si="0"/>
        <v>92</v>
      </c>
      <c r="E27">
        <f t="shared" si="1"/>
        <v>20</v>
      </c>
      <c r="G27">
        <v>24</v>
      </c>
      <c r="H27">
        <v>20</v>
      </c>
      <c r="J27">
        <f t="shared" si="2"/>
        <v>96</v>
      </c>
      <c r="K27">
        <f t="shared" si="3"/>
        <v>20</v>
      </c>
    </row>
    <row r="28" spans="1:11">
      <c r="A28">
        <v>22</v>
      </c>
      <c r="B28">
        <v>19</v>
      </c>
      <c r="D28">
        <f t="shared" si="0"/>
        <v>88</v>
      </c>
      <c r="E28">
        <f t="shared" si="1"/>
        <v>19</v>
      </c>
      <c r="G28">
        <v>22</v>
      </c>
      <c r="H28">
        <v>19</v>
      </c>
      <c r="J28">
        <f t="shared" si="2"/>
        <v>88</v>
      </c>
      <c r="K28">
        <f t="shared" si="3"/>
        <v>19</v>
      </c>
    </row>
    <row r="29" spans="1:11">
      <c r="A29">
        <v>40</v>
      </c>
      <c r="B29">
        <v>29</v>
      </c>
      <c r="D29">
        <f t="shared" si="0"/>
        <v>160</v>
      </c>
      <c r="E29">
        <f t="shared" si="1"/>
        <v>29</v>
      </c>
      <c r="G29">
        <v>40</v>
      </c>
      <c r="H29">
        <v>29</v>
      </c>
      <c r="J29">
        <f t="shared" si="2"/>
        <v>160</v>
      </c>
      <c r="K29">
        <f t="shared" si="3"/>
        <v>29</v>
      </c>
    </row>
    <row r="30" spans="1:11">
      <c r="A30">
        <v>36</v>
      </c>
      <c r="B30">
        <v>28</v>
      </c>
      <c r="D30">
        <f t="shared" si="0"/>
        <v>144</v>
      </c>
      <c r="E30">
        <f t="shared" si="1"/>
        <v>28</v>
      </c>
      <c r="G30">
        <v>36</v>
      </c>
      <c r="H30">
        <v>28</v>
      </c>
      <c r="J30">
        <f t="shared" si="2"/>
        <v>144</v>
      </c>
      <c r="K30">
        <f t="shared" si="3"/>
        <v>28</v>
      </c>
    </row>
    <row r="31" spans="1:11">
      <c r="A31">
        <v>30</v>
      </c>
      <c r="B31">
        <v>25</v>
      </c>
      <c r="D31">
        <f t="shared" si="0"/>
        <v>120</v>
      </c>
      <c r="E31">
        <f t="shared" si="1"/>
        <v>25</v>
      </c>
      <c r="G31">
        <v>30</v>
      </c>
      <c r="H31">
        <v>25</v>
      </c>
      <c r="J31">
        <f t="shared" si="2"/>
        <v>120</v>
      </c>
      <c r="K31">
        <f t="shared" si="3"/>
        <v>25</v>
      </c>
    </row>
    <row r="32" spans="1:11">
      <c r="A32">
        <v>23</v>
      </c>
      <c r="B32">
        <v>20</v>
      </c>
      <c r="D32">
        <f t="shared" si="0"/>
        <v>92</v>
      </c>
      <c r="E32">
        <f t="shared" si="1"/>
        <v>20</v>
      </c>
      <c r="G32">
        <v>23</v>
      </c>
      <c r="H32">
        <v>20</v>
      </c>
      <c r="J32">
        <f t="shared" si="2"/>
        <v>92</v>
      </c>
      <c r="K32">
        <f t="shared" si="3"/>
        <v>20</v>
      </c>
    </row>
    <row r="33" spans="1:11">
      <c r="A33">
        <v>28</v>
      </c>
      <c r="B33">
        <v>23</v>
      </c>
      <c r="D33">
        <f t="shared" si="0"/>
        <v>112</v>
      </c>
      <c r="E33">
        <f t="shared" si="1"/>
        <v>23</v>
      </c>
      <c r="G33">
        <v>28</v>
      </c>
      <c r="H33">
        <v>23</v>
      </c>
      <c r="J33">
        <f t="shared" si="2"/>
        <v>112</v>
      </c>
      <c r="K33">
        <f t="shared" si="3"/>
        <v>23</v>
      </c>
    </row>
    <row r="34" spans="1:11">
      <c r="A34">
        <v>37</v>
      </c>
      <c r="B34">
        <v>28</v>
      </c>
      <c r="D34">
        <f t="shared" si="0"/>
        <v>148</v>
      </c>
      <c r="E34">
        <f t="shared" si="1"/>
        <v>28</v>
      </c>
      <c r="G34">
        <v>37</v>
      </c>
      <c r="H34">
        <v>28</v>
      </c>
      <c r="J34">
        <f t="shared" si="2"/>
        <v>148</v>
      </c>
      <c r="K34">
        <f t="shared" si="3"/>
        <v>28</v>
      </c>
    </row>
    <row r="35" spans="1:11">
      <c r="A35">
        <v>45</v>
      </c>
      <c r="B35">
        <v>33</v>
      </c>
      <c r="D35">
        <f t="shared" si="0"/>
        <v>180</v>
      </c>
      <c r="E35">
        <f t="shared" si="1"/>
        <v>33</v>
      </c>
      <c r="G35">
        <v>45</v>
      </c>
      <c r="H35">
        <v>33</v>
      </c>
      <c r="J35">
        <f t="shared" si="2"/>
        <v>180</v>
      </c>
      <c r="K35">
        <f t="shared" si="3"/>
        <v>33</v>
      </c>
    </row>
    <row r="36" spans="1:11">
      <c r="A36">
        <v>24</v>
      </c>
      <c r="B36">
        <v>20</v>
      </c>
      <c r="D36">
        <f t="shared" si="0"/>
        <v>96</v>
      </c>
      <c r="E36">
        <f t="shared" si="1"/>
        <v>20</v>
      </c>
      <c r="G36">
        <v>24</v>
      </c>
      <c r="H36">
        <v>20</v>
      </c>
      <c r="J36">
        <f t="shared" si="2"/>
        <v>96</v>
      </c>
      <c r="K36">
        <f t="shared" si="3"/>
        <v>20</v>
      </c>
    </row>
    <row r="37" spans="1:11">
      <c r="A37">
        <v>22</v>
      </c>
      <c r="B37">
        <v>19</v>
      </c>
      <c r="D37">
        <f t="shared" si="0"/>
        <v>88</v>
      </c>
      <c r="E37">
        <f t="shared" si="1"/>
        <v>19</v>
      </c>
      <c r="G37">
        <v>22</v>
      </c>
      <c r="H37">
        <v>19</v>
      </c>
      <c r="J37">
        <f t="shared" si="2"/>
        <v>88</v>
      </c>
      <c r="K37">
        <f t="shared" si="3"/>
        <v>19</v>
      </c>
    </row>
    <row r="38" spans="1:11">
      <c r="A38">
        <v>38</v>
      </c>
      <c r="B38">
        <v>28</v>
      </c>
      <c r="D38">
        <f t="shared" si="0"/>
        <v>152</v>
      </c>
      <c r="E38">
        <f t="shared" si="1"/>
        <v>28</v>
      </c>
      <c r="G38">
        <v>38</v>
      </c>
      <c r="H38">
        <v>28</v>
      </c>
      <c r="J38">
        <f t="shared" si="2"/>
        <v>152</v>
      </c>
      <c r="K38">
        <f t="shared" si="3"/>
        <v>28</v>
      </c>
    </row>
    <row r="39" spans="1:11">
      <c r="A39">
        <v>36</v>
      </c>
      <c r="B39">
        <v>28</v>
      </c>
      <c r="D39">
        <f t="shared" si="0"/>
        <v>144</v>
      </c>
      <c r="E39">
        <f t="shared" si="1"/>
        <v>28</v>
      </c>
      <c r="G39">
        <v>36</v>
      </c>
      <c r="H39">
        <v>28</v>
      </c>
      <c r="J39">
        <f t="shared" si="2"/>
        <v>144</v>
      </c>
      <c r="K39">
        <f t="shared" si="3"/>
        <v>28</v>
      </c>
    </row>
    <row r="40" spans="1:11">
      <c r="A40">
        <v>39</v>
      </c>
      <c r="B40">
        <v>29</v>
      </c>
      <c r="D40">
        <f t="shared" si="0"/>
        <v>156</v>
      </c>
      <c r="E40">
        <f t="shared" si="1"/>
        <v>29</v>
      </c>
      <c r="G40">
        <v>39</v>
      </c>
      <c r="H40">
        <v>29</v>
      </c>
      <c r="J40">
        <f t="shared" si="2"/>
        <v>156</v>
      </c>
      <c r="K40">
        <f t="shared" si="3"/>
        <v>29</v>
      </c>
    </row>
    <row r="41" spans="1:11">
      <c r="A41">
        <v>28</v>
      </c>
      <c r="B41">
        <v>23</v>
      </c>
      <c r="D41">
        <f t="shared" si="0"/>
        <v>112</v>
      </c>
      <c r="E41">
        <f t="shared" si="1"/>
        <v>23</v>
      </c>
      <c r="G41">
        <v>28</v>
      </c>
      <c r="H41">
        <v>23</v>
      </c>
      <c r="J41">
        <f t="shared" si="2"/>
        <v>112</v>
      </c>
      <c r="K41">
        <f t="shared" si="3"/>
        <v>23</v>
      </c>
    </row>
    <row r="42" spans="1:11">
      <c r="A42">
        <v>41</v>
      </c>
      <c r="B42">
        <v>30</v>
      </c>
      <c r="D42">
        <f t="shared" si="0"/>
        <v>164</v>
      </c>
      <c r="E42">
        <f t="shared" si="1"/>
        <v>30</v>
      </c>
      <c r="G42">
        <v>41</v>
      </c>
      <c r="H42">
        <v>30</v>
      </c>
      <c r="J42">
        <f t="shared" si="2"/>
        <v>164</v>
      </c>
      <c r="K42">
        <f t="shared" si="3"/>
        <v>30</v>
      </c>
    </row>
    <row r="44" spans="1:11">
      <c r="D44">
        <f>AVERAGE(D3:D42)</f>
        <v>107</v>
      </c>
      <c r="E44">
        <f>AVERAGE(E3:E42)</f>
        <v>20.45</v>
      </c>
      <c r="J44">
        <f>AVERAGE(J3:J42)</f>
        <v>107.2</v>
      </c>
      <c r="K44">
        <f>AVERAGE(K3:K42)</f>
        <v>20.5</v>
      </c>
    </row>
    <row r="45" spans="1:11">
      <c r="D45">
        <f>STDEV(D3:D42)</f>
        <v>31.635747388366106</v>
      </c>
      <c r="E45">
        <f>STDEV(E3:E42)</f>
        <v>5.9997863209814346</v>
      </c>
      <c r="J45">
        <f>STDEV(J3:J42)</f>
        <v>31.498636519127349</v>
      </c>
      <c r="K45">
        <f>STDEV(K3:K42)</f>
        <v>5.9441848333756697</v>
      </c>
    </row>
    <row r="46" spans="1:11">
      <c r="D46">
        <f>COUNT(D3:D42)</f>
        <v>40</v>
      </c>
      <c r="E46">
        <f>COUNT(E3:E42)</f>
        <v>40</v>
      </c>
      <c r="J46">
        <f>COUNT(J3:J42)</f>
        <v>40</v>
      </c>
      <c r="K46">
        <f>COUNT(K3:K42)</f>
        <v>40</v>
      </c>
    </row>
    <row r="47" spans="1:11">
      <c r="D47">
        <f>D45/SQRT(D46)</f>
        <v>5.0020508614480139</v>
      </c>
      <c r="E47">
        <f>E45/SQRT(E46)</f>
        <v>0.9486495124311709</v>
      </c>
      <c r="J47">
        <f>J45/SQRT(J46)</f>
        <v>4.9803717295100149</v>
      </c>
      <c r="K47">
        <f>K45/SQRT(K46)</f>
        <v>0.93985814532477896</v>
      </c>
    </row>
    <row r="49" spans="1:24">
      <c r="B49" t="s">
        <v>16</v>
      </c>
      <c r="C49" t="s">
        <v>14</v>
      </c>
      <c r="D49" t="s">
        <v>15</v>
      </c>
    </row>
    <row r="50" spans="1:24">
      <c r="B50" t="s">
        <v>6</v>
      </c>
      <c r="C50">
        <v>107</v>
      </c>
      <c r="D50">
        <v>31.635747388366106</v>
      </c>
    </row>
    <row r="51" spans="1:24">
      <c r="B51" t="s">
        <v>7</v>
      </c>
      <c r="C51">
        <v>107.2</v>
      </c>
      <c r="D51">
        <v>31.498636519127349</v>
      </c>
    </row>
    <row r="54" spans="1:24">
      <c r="B54" t="s">
        <v>1</v>
      </c>
      <c r="C54" t="s">
        <v>14</v>
      </c>
      <c r="D54" t="s">
        <v>15</v>
      </c>
      <c r="S54" s="2" t="s">
        <v>16</v>
      </c>
      <c r="T54" s="2" t="s">
        <v>17</v>
      </c>
      <c r="U54" s="2" t="s">
        <v>18</v>
      </c>
      <c r="W54" s="3" t="s">
        <v>11</v>
      </c>
      <c r="X54" s="3"/>
    </row>
    <row r="55" spans="1:24">
      <c r="B55" t="s">
        <v>6</v>
      </c>
      <c r="C55">
        <v>20.45</v>
      </c>
      <c r="D55">
        <v>5.9997863209814346</v>
      </c>
      <c r="S55" s="2" t="s">
        <v>6</v>
      </c>
      <c r="T55" s="2">
        <v>107</v>
      </c>
      <c r="U55" s="2">
        <v>31.635747388366106</v>
      </c>
      <c r="W55" s="2" t="s">
        <v>9</v>
      </c>
      <c r="X55" s="2">
        <v>0.97746812688283058</v>
      </c>
    </row>
    <row r="56" spans="1:24">
      <c r="B56" t="s">
        <v>8</v>
      </c>
      <c r="C56">
        <v>20.5</v>
      </c>
      <c r="D56">
        <v>5.9742503016417574</v>
      </c>
      <c r="S56" s="2" t="s">
        <v>7</v>
      </c>
      <c r="T56" s="2">
        <v>107.2</v>
      </c>
      <c r="U56" s="2">
        <v>31.498636519127349</v>
      </c>
      <c r="W56" s="2" t="s">
        <v>10</v>
      </c>
      <c r="X56" s="2">
        <v>0.99961831367958276</v>
      </c>
    </row>
    <row r="57" spans="1:24">
      <c r="A57" t="s">
        <v>11</v>
      </c>
    </row>
    <row r="58" spans="1:24">
      <c r="A58" t="s">
        <v>9</v>
      </c>
      <c r="B58" s="1">
        <f>_xlfn.T.TEST(D3:D42, J3:J42,2,2)</f>
        <v>0.97746812688283058</v>
      </c>
      <c r="S58" s="2" t="s">
        <v>1</v>
      </c>
      <c r="T58" s="2" t="s">
        <v>17</v>
      </c>
      <c r="U58" s="2" t="s">
        <v>18</v>
      </c>
      <c r="W58" s="3" t="s">
        <v>12</v>
      </c>
      <c r="X58" s="3"/>
    </row>
    <row r="59" spans="1:24">
      <c r="A59" t="s">
        <v>10</v>
      </c>
      <c r="B59" s="1">
        <f>PEARSON(D3:D42,J3:J42)</f>
        <v>0.99961831367958276</v>
      </c>
      <c r="S59" s="2" t="s">
        <v>6</v>
      </c>
      <c r="T59" s="2">
        <v>20.45</v>
      </c>
      <c r="U59" s="2">
        <v>5.9997863209814346</v>
      </c>
      <c r="W59" s="2" t="s">
        <v>13</v>
      </c>
      <c r="X59" s="2">
        <v>0.97022807533457267</v>
      </c>
    </row>
    <row r="60" spans="1:24">
      <c r="S60" s="2" t="s">
        <v>8</v>
      </c>
      <c r="T60" s="2">
        <v>20.5</v>
      </c>
      <c r="U60" s="2">
        <v>5.9742503016417574</v>
      </c>
      <c r="W60" s="2" t="s">
        <v>10</v>
      </c>
      <c r="X60" s="2">
        <v>0.99936032652734785</v>
      </c>
    </row>
    <row r="61" spans="1:24">
      <c r="A61" t="s">
        <v>12</v>
      </c>
    </row>
    <row r="62" spans="1:24">
      <c r="A62" t="s">
        <v>13</v>
      </c>
      <c r="B62">
        <f>_xlfn.T.TEST(B3:B42,K3:K42,2,2)</f>
        <v>0.97022807533457267</v>
      </c>
    </row>
    <row r="63" spans="1:24">
      <c r="A63" t="s">
        <v>10</v>
      </c>
      <c r="B63">
        <f>PEARSON(B3:B42,K3:K42)</f>
        <v>0.99936032652734785</v>
      </c>
    </row>
  </sheetData>
  <mergeCells count="2">
    <mergeCell ref="W54:X54"/>
    <mergeCell ref="W58:X58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ASU UTO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Nathan Kirkpatrick</cp:lastModifiedBy>
  <dcterms:created xsi:type="dcterms:W3CDTF">2014-02-27T17:30:33Z</dcterms:created>
  <dcterms:modified xsi:type="dcterms:W3CDTF">2014-03-06T13:05:52Z</dcterms:modified>
</cp:coreProperties>
</file>