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bertra1\Downloads\"/>
    </mc:Choice>
  </mc:AlternateContent>
  <bookViews>
    <workbookView xWindow="0" yWindow="0" windowWidth="19200" windowHeight="11595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1" i="1" l="1"/>
  <c r="G51" i="1"/>
  <c r="G50" i="1"/>
  <c r="C50" i="1"/>
  <c r="G49" i="1"/>
  <c r="C49" i="1"/>
  <c r="D57" i="1"/>
  <c r="D56" i="1"/>
  <c r="C57" i="1"/>
  <c r="C56" i="1"/>
  <c r="D24" i="1"/>
  <c r="D23" i="1"/>
  <c r="D22" i="1"/>
  <c r="D21" i="1"/>
  <c r="C24" i="1"/>
  <c r="C23" i="1"/>
  <c r="C22" i="1"/>
  <c r="C21" i="1"/>
  <c r="C14" i="1"/>
  <c r="G52" i="1"/>
  <c r="R16" i="1"/>
  <c r="R15" i="1"/>
  <c r="R17" i="1" s="1"/>
  <c r="R14" i="1"/>
  <c r="M16" i="1"/>
  <c r="M15" i="1"/>
  <c r="M17" i="1" s="1"/>
  <c r="M14" i="1"/>
  <c r="H16" i="1"/>
  <c r="H15" i="1"/>
  <c r="H17" i="1" s="1"/>
  <c r="H14" i="1"/>
  <c r="C17" i="1"/>
  <c r="C16" i="1"/>
  <c r="C15" i="1"/>
  <c r="C52" i="1" l="1"/>
</calcChain>
</file>

<file path=xl/sharedStrings.xml><?xml version="1.0" encoding="utf-8"?>
<sst xmlns="http://schemas.openxmlformats.org/spreadsheetml/2006/main" count="110" uniqueCount="24">
  <si>
    <t>Subject</t>
  </si>
  <si>
    <t>LPS Dose</t>
  </si>
  <si>
    <t>Inflammotin (pg/ml)</t>
  </si>
  <si>
    <t>5mg</t>
  </si>
  <si>
    <t>10mg</t>
  </si>
  <si>
    <t>0mg</t>
  </si>
  <si>
    <t>15mg</t>
  </si>
  <si>
    <t>Age</t>
  </si>
  <si>
    <t>Rat</t>
  </si>
  <si>
    <t>Rat Study</t>
  </si>
  <si>
    <t>Human Study</t>
  </si>
  <si>
    <t>standard Dev</t>
  </si>
  <si>
    <t>endpoint</t>
  </si>
  <si>
    <t>sandard error</t>
  </si>
  <si>
    <t>Average in pg/ml</t>
  </si>
  <si>
    <t>standard Devation</t>
  </si>
  <si>
    <t>Dosage</t>
  </si>
  <si>
    <t>Average Inflammotion levels</t>
  </si>
  <si>
    <t>0 mg</t>
  </si>
  <si>
    <t>5 mg</t>
  </si>
  <si>
    <t>10 mg</t>
  </si>
  <si>
    <t>15 mg</t>
  </si>
  <si>
    <t>Standard Dev</t>
  </si>
  <si>
    <t>Average Inflammotin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</si>
</sst>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Human Study of Inflammotin Levels Vs  LPS Dosage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Sheet1!$C$20</c:f>
              <c:strCache>
                <c:ptCount val="1"/>
                <c:pt idx="0">
                  <c:v>Average Inflammotion levels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Sheet1!$D$21:$D$24</c:f>
                <c:numCache>
                  <c:formatCode>General</c:formatCode>
                  <c:ptCount val="4"/>
                  <c:pt idx="0">
                    <c:v>1.8503857091772178</c:v>
                  </c:pt>
                  <c:pt idx="1">
                    <c:v>3.0885821990032873</c:v>
                  </c:pt>
                  <c:pt idx="2">
                    <c:v>34.07631053972834</c:v>
                  </c:pt>
                  <c:pt idx="3">
                    <c:v>283.13167504954947</c:v>
                  </c:pt>
                </c:numCache>
              </c:numRef>
            </c:plus>
            <c:minus>
              <c:numRef>
                <c:f>Sheet1!$D$21:$D$24</c:f>
                <c:numCache>
                  <c:formatCode>General</c:formatCode>
                  <c:ptCount val="4"/>
                  <c:pt idx="0">
                    <c:v>1.8503857091772178</c:v>
                  </c:pt>
                  <c:pt idx="1">
                    <c:v>3.0885821990032873</c:v>
                  </c:pt>
                  <c:pt idx="2">
                    <c:v>34.07631053972834</c:v>
                  </c:pt>
                  <c:pt idx="3">
                    <c:v>283.13167504954947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Sheet1!$B$21:$B$24</c:f>
              <c:strCache>
                <c:ptCount val="4"/>
                <c:pt idx="0">
                  <c:v>0 mg</c:v>
                </c:pt>
                <c:pt idx="1">
                  <c:v>5 mg</c:v>
                </c:pt>
                <c:pt idx="2">
                  <c:v>10 mg</c:v>
                </c:pt>
                <c:pt idx="3">
                  <c:v>15 mg</c:v>
                </c:pt>
              </c:strCache>
            </c:strRef>
          </c:cat>
          <c:val>
            <c:numRef>
              <c:f>Sheet1!$C$21:$C$24</c:f>
              <c:numCache>
                <c:formatCode>General</c:formatCode>
                <c:ptCount val="4"/>
                <c:pt idx="0">
                  <c:v>3.8339999999999996</c:v>
                </c:pt>
                <c:pt idx="1">
                  <c:v>8.9320000000000004</c:v>
                </c:pt>
                <c:pt idx="2">
                  <c:v>61.622</c:v>
                </c:pt>
                <c:pt idx="3">
                  <c:v>657.94100000000003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117520"/>
        <c:axId val="320118696"/>
      </c:barChart>
      <c:catAx>
        <c:axId val="320117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LPS</a:t>
                </a:r>
                <a:r>
                  <a:rPr lang="en-US" baseline="0"/>
                  <a:t> Dose (mg)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118696"/>
        <c:crosses val="autoZero"/>
        <c:auto val="1"/>
        <c:lblAlgn val="ctr"/>
        <c:lblOffset val="100"/>
        <c:noMultiLvlLbl val="0"/>
      </c:catAx>
      <c:valAx>
        <c:axId val="32011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Inflammotin Levels (pg/ml)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11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Rat Study of Inflammotin Levels Vs  LPS Dosage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Sheet1!$D$56:$D$57</c:f>
                <c:numCache>
                  <c:formatCode>General</c:formatCode>
                  <c:ptCount val="2"/>
                  <c:pt idx="0">
                    <c:v>2.225551617015431</c:v>
                  </c:pt>
                  <c:pt idx="1">
                    <c:v>7.4028859237462283</c:v>
                  </c:pt>
                </c:numCache>
              </c:numRef>
            </c:plus>
            <c:minus>
              <c:numRef>
                <c:f>Sheet1!$D$56:$D$57</c:f>
                <c:numCache>
                  <c:formatCode>General</c:formatCode>
                  <c:ptCount val="2"/>
                  <c:pt idx="0">
                    <c:v>2.225551617015431</c:v>
                  </c:pt>
                  <c:pt idx="1">
                    <c:v>7.4028859237462283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Sheet1!$B$56:$B$57</c:f>
              <c:strCache>
                <c:ptCount val="2"/>
                <c:pt idx="0">
                  <c:v>0 mg</c:v>
                </c:pt>
                <c:pt idx="1">
                  <c:v>10 mg</c:v>
                </c:pt>
              </c:strCache>
            </c:strRef>
          </c:cat>
          <c:val>
            <c:numRef>
              <c:f>Sheet1!$C$56:$C$57</c:f>
              <c:numCache>
                <c:formatCode>General</c:formatCode>
                <c:ptCount val="2"/>
                <c:pt idx="0">
                  <c:v>10.516</c:v>
                </c:pt>
                <c:pt idx="1">
                  <c:v>11.111999999999998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718296"/>
        <c:axId val="279717904"/>
      </c:barChart>
      <c:catAx>
        <c:axId val="279718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Dosage (mg)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717904"/>
        <c:crosses val="autoZero"/>
        <c:auto val="1"/>
        <c:lblAlgn val="ctr"/>
        <c:lblOffset val="100"/>
        <c:noMultiLvlLbl val="0"/>
      </c:catAx>
      <c:valAx>
        <c:axId val="27971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Inflammotin Levels (pg/ml)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71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17</xdr:row>
      <xdr:rowOff>114300</xdr:rowOff>
    </xdr:from>
    <xdr:to>
      <xdr:col>10</xdr:col>
      <xdr:colOff>161925</xdr:colOff>
      <xdr:row>32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51</xdr:row>
      <xdr:rowOff>38100</xdr:rowOff>
    </xdr:from>
    <xdr:to>
      <xdr:col>9</xdr:col>
      <xdr:colOff>757237</xdr:colOff>
      <xdr:row>64</xdr:row>
      <xdr:rowOff>185737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B35" workbookViewId="0">
      <selection activeCell="B42" sqref="B42:G48"/>
    </sheetView>
  </sheetViews>
  <sheetFormatPr defaultColWidth="11" defaultRowHeight="15.75" x14ac:dyDescent="0.25"/>
  <cols>
    <col min="3" max="3" width="18.875" customWidth="1"/>
  </cols>
  <sheetData>
    <row r="1" spans="1:19" x14ac:dyDescent="0.25">
      <c r="C1" s="3"/>
    </row>
    <row r="2" spans="1:19" x14ac:dyDescent="0.25">
      <c r="C2" s="3" t="s">
        <v>10</v>
      </c>
    </row>
    <row r="3" spans="1:19" x14ac:dyDescent="0.25">
      <c r="A3" t="s">
        <v>0</v>
      </c>
      <c r="B3" t="s">
        <v>1</v>
      </c>
      <c r="C3" t="s">
        <v>2</v>
      </c>
      <c r="D3" t="s">
        <v>7</v>
      </c>
      <c r="F3" t="s">
        <v>0</v>
      </c>
      <c r="G3" t="s">
        <v>1</v>
      </c>
      <c r="H3" t="s">
        <v>2</v>
      </c>
      <c r="I3" t="s">
        <v>7</v>
      </c>
      <c r="K3" t="s">
        <v>0</v>
      </c>
      <c r="L3" t="s">
        <v>1</v>
      </c>
      <c r="M3" t="s">
        <v>2</v>
      </c>
      <c r="N3" t="s">
        <v>7</v>
      </c>
      <c r="P3" t="s">
        <v>0</v>
      </c>
      <c r="Q3" t="s">
        <v>1</v>
      </c>
      <c r="R3" t="s">
        <v>2</v>
      </c>
      <c r="S3" t="s">
        <v>7</v>
      </c>
    </row>
    <row r="4" spans="1:19" x14ac:dyDescent="0.25">
      <c r="A4">
        <v>1</v>
      </c>
      <c r="B4" t="s">
        <v>5</v>
      </c>
      <c r="C4" s="1">
        <v>5.23</v>
      </c>
      <c r="D4">
        <v>72</v>
      </c>
      <c r="F4">
        <v>11</v>
      </c>
      <c r="G4" t="s">
        <v>3</v>
      </c>
      <c r="H4" s="1">
        <v>10.72</v>
      </c>
      <c r="I4">
        <v>73</v>
      </c>
      <c r="K4">
        <v>21</v>
      </c>
      <c r="L4" t="s">
        <v>4</v>
      </c>
      <c r="M4" s="1">
        <v>100.19</v>
      </c>
      <c r="N4">
        <v>82</v>
      </c>
      <c r="P4">
        <v>31</v>
      </c>
      <c r="Q4" t="s">
        <v>6</v>
      </c>
      <c r="R4" s="2">
        <v>793.17</v>
      </c>
      <c r="S4">
        <v>81</v>
      </c>
    </row>
    <row r="5" spans="1:19" x14ac:dyDescent="0.25">
      <c r="A5">
        <v>2</v>
      </c>
      <c r="B5" t="s">
        <v>5</v>
      </c>
      <c r="C5" s="1">
        <v>1.01</v>
      </c>
      <c r="D5">
        <v>60</v>
      </c>
      <c r="F5">
        <v>12</v>
      </c>
      <c r="G5" t="s">
        <v>3</v>
      </c>
      <c r="H5" s="1">
        <v>9.2899999999999991</v>
      </c>
      <c r="I5">
        <v>69</v>
      </c>
      <c r="K5">
        <v>22</v>
      </c>
      <c r="L5" t="s">
        <v>4</v>
      </c>
      <c r="M5" s="1">
        <v>75.92</v>
      </c>
      <c r="N5">
        <v>65</v>
      </c>
      <c r="P5">
        <v>32</v>
      </c>
      <c r="Q5" t="s">
        <v>6</v>
      </c>
      <c r="R5" s="2">
        <v>476.67</v>
      </c>
      <c r="S5">
        <v>62</v>
      </c>
    </row>
    <row r="6" spans="1:19" x14ac:dyDescent="0.25">
      <c r="A6">
        <v>3</v>
      </c>
      <c r="B6" t="s">
        <v>5</v>
      </c>
      <c r="C6" s="1">
        <v>4.2300000000000004</v>
      </c>
      <c r="D6">
        <v>65</v>
      </c>
      <c r="F6">
        <v>13</v>
      </c>
      <c r="G6" t="s">
        <v>3</v>
      </c>
      <c r="H6" s="1">
        <v>8.4600000000000009</v>
      </c>
      <c r="I6">
        <v>67</v>
      </c>
      <c r="K6">
        <v>23</v>
      </c>
      <c r="L6" t="s">
        <v>4</v>
      </c>
      <c r="M6" s="1">
        <v>23.46</v>
      </c>
      <c r="N6">
        <v>60</v>
      </c>
      <c r="P6">
        <v>33</v>
      </c>
      <c r="Q6" t="s">
        <v>6</v>
      </c>
      <c r="R6" s="2">
        <v>771.45</v>
      </c>
      <c r="S6">
        <v>66</v>
      </c>
    </row>
    <row r="7" spans="1:19" x14ac:dyDescent="0.25">
      <c r="A7">
        <v>4</v>
      </c>
      <c r="B7" t="s">
        <v>5</v>
      </c>
      <c r="C7" s="1">
        <v>1.87</v>
      </c>
      <c r="D7">
        <v>62</v>
      </c>
      <c r="F7">
        <v>14</v>
      </c>
      <c r="G7" t="s">
        <v>3</v>
      </c>
      <c r="H7" s="1">
        <v>10.19</v>
      </c>
      <c r="I7">
        <v>74</v>
      </c>
      <c r="K7">
        <v>24</v>
      </c>
      <c r="L7" t="s">
        <v>4</v>
      </c>
      <c r="M7" s="1">
        <v>70.87</v>
      </c>
      <c r="N7">
        <v>68</v>
      </c>
      <c r="P7">
        <v>34</v>
      </c>
      <c r="Q7" t="s">
        <v>6</v>
      </c>
      <c r="R7" s="2">
        <v>795.09</v>
      </c>
      <c r="S7">
        <v>76</v>
      </c>
    </row>
    <row r="8" spans="1:19" x14ac:dyDescent="0.25">
      <c r="A8">
        <v>5</v>
      </c>
      <c r="B8" t="s">
        <v>5</v>
      </c>
      <c r="C8" s="1">
        <v>3.67</v>
      </c>
      <c r="D8">
        <v>66</v>
      </c>
      <c r="F8">
        <v>15</v>
      </c>
      <c r="G8" t="s">
        <v>3</v>
      </c>
      <c r="H8" s="1">
        <v>7.29</v>
      </c>
      <c r="I8">
        <v>66</v>
      </c>
      <c r="K8">
        <v>25</v>
      </c>
      <c r="L8" t="s">
        <v>4</v>
      </c>
      <c r="M8" s="1">
        <v>19.27</v>
      </c>
      <c r="N8">
        <v>61</v>
      </c>
      <c r="P8">
        <v>35</v>
      </c>
      <c r="Q8" t="s">
        <v>6</v>
      </c>
      <c r="R8" s="2">
        <v>181.27</v>
      </c>
      <c r="S8">
        <v>60</v>
      </c>
    </row>
    <row r="9" spans="1:19" x14ac:dyDescent="0.25">
      <c r="A9">
        <v>6</v>
      </c>
      <c r="B9" t="s">
        <v>5</v>
      </c>
      <c r="C9" s="1">
        <v>2.98</v>
      </c>
      <c r="D9">
        <v>63</v>
      </c>
      <c r="F9">
        <v>16</v>
      </c>
      <c r="G9" t="s">
        <v>3</v>
      </c>
      <c r="H9" s="1">
        <v>7.54</v>
      </c>
      <c r="I9">
        <v>65</v>
      </c>
      <c r="K9">
        <v>26</v>
      </c>
      <c r="L9" t="s">
        <v>4</v>
      </c>
      <c r="M9" s="1">
        <v>99.65</v>
      </c>
      <c r="N9">
        <v>82</v>
      </c>
      <c r="P9">
        <v>36</v>
      </c>
      <c r="Q9" t="s">
        <v>6</v>
      </c>
      <c r="R9" s="2">
        <v>752.78</v>
      </c>
      <c r="S9">
        <v>65</v>
      </c>
    </row>
    <row r="10" spans="1:19" x14ac:dyDescent="0.25">
      <c r="A10">
        <v>7</v>
      </c>
      <c r="B10" t="s">
        <v>5</v>
      </c>
      <c r="C10" s="1">
        <v>5.83</v>
      </c>
      <c r="D10">
        <v>73</v>
      </c>
      <c r="F10">
        <v>17</v>
      </c>
      <c r="G10" t="s">
        <v>3</v>
      </c>
      <c r="H10" s="1">
        <v>8.67</v>
      </c>
      <c r="I10">
        <v>68</v>
      </c>
      <c r="K10">
        <v>27</v>
      </c>
      <c r="L10" t="s">
        <v>4</v>
      </c>
      <c r="M10" s="1">
        <v>38.369999999999997</v>
      </c>
      <c r="N10">
        <v>67</v>
      </c>
      <c r="P10">
        <v>37</v>
      </c>
      <c r="Q10" t="s">
        <v>6</v>
      </c>
      <c r="R10" s="2">
        <v>934.23</v>
      </c>
      <c r="S10">
        <v>78</v>
      </c>
    </row>
    <row r="11" spans="1:19" x14ac:dyDescent="0.25">
      <c r="A11">
        <v>8</v>
      </c>
      <c r="B11" t="s">
        <v>5</v>
      </c>
      <c r="C11" s="1">
        <v>5.24</v>
      </c>
      <c r="D11">
        <v>71</v>
      </c>
      <c r="F11">
        <v>18</v>
      </c>
      <c r="G11" t="s">
        <v>3</v>
      </c>
      <c r="H11" s="1">
        <v>6.15</v>
      </c>
      <c r="I11">
        <v>60</v>
      </c>
      <c r="K11">
        <v>28</v>
      </c>
      <c r="L11" t="s">
        <v>4</v>
      </c>
      <c r="M11" s="1">
        <v>76.260000000000005</v>
      </c>
      <c r="N11">
        <v>67</v>
      </c>
      <c r="P11">
        <v>38</v>
      </c>
      <c r="Q11" t="s">
        <v>6</v>
      </c>
      <c r="R11" s="2">
        <v>554.87</v>
      </c>
      <c r="S11">
        <v>63</v>
      </c>
    </row>
    <row r="12" spans="1:19" x14ac:dyDescent="0.25">
      <c r="A12">
        <v>9</v>
      </c>
      <c r="B12" t="s">
        <v>5</v>
      </c>
      <c r="C12" s="1">
        <v>4.2699999999999996</v>
      </c>
      <c r="D12">
        <v>68</v>
      </c>
      <c r="F12">
        <v>19</v>
      </c>
      <c r="G12" t="s">
        <v>3</v>
      </c>
      <c r="H12" s="1">
        <v>10.92</v>
      </c>
      <c r="I12">
        <v>70</v>
      </c>
      <c r="K12">
        <v>29</v>
      </c>
      <c r="L12" t="s">
        <v>4</v>
      </c>
      <c r="M12" s="1">
        <v>35.25</v>
      </c>
      <c r="N12">
        <v>60</v>
      </c>
      <c r="P12">
        <v>39</v>
      </c>
      <c r="Q12" t="s">
        <v>6</v>
      </c>
      <c r="R12" s="2">
        <v>692.23</v>
      </c>
      <c r="S12">
        <v>65</v>
      </c>
    </row>
    <row r="13" spans="1:19" x14ac:dyDescent="0.25">
      <c r="A13">
        <v>10</v>
      </c>
      <c r="B13" t="s">
        <v>5</v>
      </c>
      <c r="C13" s="1">
        <v>4.01</v>
      </c>
      <c r="D13">
        <v>67</v>
      </c>
      <c r="F13">
        <v>20</v>
      </c>
      <c r="G13" t="s">
        <v>3</v>
      </c>
      <c r="H13" s="1">
        <v>10.09</v>
      </c>
      <c r="I13">
        <v>69</v>
      </c>
      <c r="K13">
        <v>30</v>
      </c>
      <c r="L13" t="s">
        <v>4</v>
      </c>
      <c r="M13" s="1">
        <v>76.98</v>
      </c>
      <c r="N13">
        <v>68</v>
      </c>
      <c r="P13">
        <v>40</v>
      </c>
      <c r="Q13" t="s">
        <v>6</v>
      </c>
      <c r="R13" s="2">
        <v>627.65</v>
      </c>
      <c r="S13">
        <v>63</v>
      </c>
    </row>
    <row r="14" spans="1:19" x14ac:dyDescent="0.25">
      <c r="B14" t="s">
        <v>14</v>
      </c>
      <c r="C14">
        <f>AVERAGE(C4:C13)</f>
        <v>3.8339999999999996</v>
      </c>
      <c r="G14" t="s">
        <v>14</v>
      </c>
      <c r="H14">
        <f>AVERAGE(H4:H13)</f>
        <v>8.9320000000000004</v>
      </c>
      <c r="L14" t="s">
        <v>14</v>
      </c>
      <c r="M14">
        <f>AVERAGE(M4:M13)</f>
        <v>61.622</v>
      </c>
      <c r="Q14" t="s">
        <v>14</v>
      </c>
      <c r="R14">
        <f>AVERAGE(R4:R13)</f>
        <v>657.94100000000003</v>
      </c>
    </row>
    <row r="15" spans="1:19" x14ac:dyDescent="0.25">
      <c r="B15" t="s">
        <v>15</v>
      </c>
      <c r="C15">
        <f>STDEVA(C3:C13)</f>
        <v>1.8503857091772178</v>
      </c>
      <c r="G15" t="s">
        <v>11</v>
      </c>
      <c r="H15">
        <f>STDEVA(H3:H13)</f>
        <v>3.0885821990032873</v>
      </c>
      <c r="L15" t="s">
        <v>11</v>
      </c>
      <c r="M15">
        <f>STDEVA(M3:M13)</f>
        <v>34.07631053972834</v>
      </c>
      <c r="Q15" t="s">
        <v>11</v>
      </c>
      <c r="R15">
        <f>STDEVA(R3:R13)</f>
        <v>283.13167504954947</v>
      </c>
    </row>
    <row r="16" spans="1:19" x14ac:dyDescent="0.25">
      <c r="B16" t="s">
        <v>12</v>
      </c>
      <c r="C16">
        <f>COUNT(C3:C13)</f>
        <v>10</v>
      </c>
      <c r="G16" t="s">
        <v>12</v>
      </c>
      <c r="H16">
        <f>COUNT(H3:H13)</f>
        <v>10</v>
      </c>
      <c r="L16" t="s">
        <v>12</v>
      </c>
      <c r="M16">
        <f>COUNT(M3:M13)</f>
        <v>10</v>
      </c>
      <c r="Q16" t="s">
        <v>12</v>
      </c>
      <c r="R16">
        <f>COUNT(R3:R13)</f>
        <v>10</v>
      </c>
    </row>
    <row r="17" spans="2:18" x14ac:dyDescent="0.25">
      <c r="B17" t="s">
        <v>13</v>
      </c>
      <c r="C17">
        <f>C15/SQRT(C16)</f>
        <v>0.58514333908259386</v>
      </c>
      <c r="G17" t="s">
        <v>13</v>
      </c>
      <c r="H17">
        <f>H15/SQRT(H16)</f>
        <v>0.97669544895018223</v>
      </c>
      <c r="L17" t="s">
        <v>13</v>
      </c>
      <c r="M17">
        <f>M15/SQRT(M16)</f>
        <v>10.775875556074322</v>
      </c>
      <c r="Q17" t="s">
        <v>13</v>
      </c>
      <c r="R17">
        <f>R15/SQRT(R16)</f>
        <v>89.534097089524309</v>
      </c>
    </row>
    <row r="20" spans="2:18" x14ac:dyDescent="0.25">
      <c r="B20" t="s">
        <v>16</v>
      </c>
      <c r="C20" t="s">
        <v>17</v>
      </c>
      <c r="D20" t="s">
        <v>22</v>
      </c>
    </row>
    <row r="21" spans="2:18" x14ac:dyDescent="0.25">
      <c r="B21" t="s">
        <v>18</v>
      </c>
      <c r="C21">
        <f>C14</f>
        <v>3.8339999999999996</v>
      </c>
      <c r="D21">
        <f>C15</f>
        <v>1.8503857091772178</v>
      </c>
    </row>
    <row r="22" spans="2:18" x14ac:dyDescent="0.25">
      <c r="B22" t="s">
        <v>19</v>
      </c>
      <c r="C22">
        <f>H14</f>
        <v>8.9320000000000004</v>
      </c>
      <c r="D22">
        <f>H15</f>
        <v>3.0885821990032873</v>
      </c>
    </row>
    <row r="23" spans="2:18" x14ac:dyDescent="0.25">
      <c r="B23" t="s">
        <v>20</v>
      </c>
      <c r="C23">
        <f>M14</f>
        <v>61.622</v>
      </c>
      <c r="D23">
        <f>M15</f>
        <v>34.07631053972834</v>
      </c>
    </row>
    <row r="24" spans="2:18" x14ac:dyDescent="0.25">
      <c r="B24" t="s">
        <v>21</v>
      </c>
      <c r="C24">
        <f>R14</f>
        <v>657.94100000000003</v>
      </c>
      <c r="D24">
        <f>R15</f>
        <v>283.13167504954947</v>
      </c>
    </row>
    <row r="42" spans="1:7" x14ac:dyDescent="0.25">
      <c r="C42" s="3" t="s">
        <v>9</v>
      </c>
    </row>
    <row r="43" spans="1:7" x14ac:dyDescent="0.25">
      <c r="A43" t="s">
        <v>8</v>
      </c>
      <c r="B43" t="s">
        <v>1</v>
      </c>
      <c r="C43" t="s">
        <v>2</v>
      </c>
      <c r="E43" t="s">
        <v>8</v>
      </c>
      <c r="F43" t="s">
        <v>1</v>
      </c>
      <c r="G43" t="s">
        <v>2</v>
      </c>
    </row>
    <row r="44" spans="1:7" x14ac:dyDescent="0.25">
      <c r="A44">
        <v>1</v>
      </c>
      <c r="B44" t="s">
        <v>5</v>
      </c>
      <c r="C44" s="2">
        <v>9.24</v>
      </c>
      <c r="E44">
        <v>6</v>
      </c>
      <c r="F44" t="s">
        <v>4</v>
      </c>
      <c r="G44" s="2">
        <v>22.34</v>
      </c>
    </row>
    <row r="45" spans="1:7" x14ac:dyDescent="0.25">
      <c r="A45">
        <v>2</v>
      </c>
      <c r="B45" t="s">
        <v>5</v>
      </c>
      <c r="C45" s="2">
        <v>8.76</v>
      </c>
      <c r="E45">
        <v>7</v>
      </c>
      <c r="F45" t="s">
        <v>4</v>
      </c>
      <c r="G45" s="2">
        <v>6.45</v>
      </c>
    </row>
    <row r="46" spans="1:7" x14ac:dyDescent="0.25">
      <c r="A46">
        <v>3</v>
      </c>
      <c r="B46" t="s">
        <v>5</v>
      </c>
      <c r="C46" s="2">
        <v>8.7799999999999994</v>
      </c>
      <c r="E46">
        <v>8</v>
      </c>
      <c r="F46" t="s">
        <v>4</v>
      </c>
      <c r="G46" s="2">
        <v>14.23</v>
      </c>
    </row>
    <row r="47" spans="1:7" x14ac:dyDescent="0.25">
      <c r="A47">
        <v>4</v>
      </c>
      <c r="B47" t="s">
        <v>5</v>
      </c>
      <c r="C47" s="2">
        <v>13.5</v>
      </c>
      <c r="E47">
        <v>9</v>
      </c>
      <c r="F47" t="s">
        <v>4</v>
      </c>
      <c r="G47" s="2">
        <v>3.55</v>
      </c>
    </row>
    <row r="48" spans="1:7" x14ac:dyDescent="0.25">
      <c r="A48">
        <v>5</v>
      </c>
      <c r="B48" t="s">
        <v>5</v>
      </c>
      <c r="C48" s="2">
        <v>12.3</v>
      </c>
      <c r="E48">
        <v>10</v>
      </c>
      <c r="F48" t="s">
        <v>4</v>
      </c>
      <c r="G48" s="2">
        <v>8.99</v>
      </c>
    </row>
    <row r="49" spans="2:7" x14ac:dyDescent="0.25">
      <c r="B49" t="s">
        <v>14</v>
      </c>
      <c r="C49">
        <f>AVERAGE(C44:C48)</f>
        <v>10.516</v>
      </c>
      <c r="F49" t="s">
        <v>14</v>
      </c>
      <c r="G49">
        <f>AVERAGE(G44:G48)</f>
        <v>11.111999999999998</v>
      </c>
    </row>
    <row r="50" spans="2:7" x14ac:dyDescent="0.25">
      <c r="B50" t="s">
        <v>11</v>
      </c>
      <c r="C50">
        <f>STDEVA(C44:C48)</f>
        <v>2.225551617015431</v>
      </c>
      <c r="F50" t="s">
        <v>11</v>
      </c>
      <c r="G50">
        <f>STDEVA(G44:G48)</f>
        <v>7.4028859237462283</v>
      </c>
    </row>
    <row r="51" spans="2:7" x14ac:dyDescent="0.25">
      <c r="B51" t="s">
        <v>12</v>
      </c>
      <c r="C51">
        <f>COUNT(C44:C48)</f>
        <v>5</v>
      </c>
      <c r="F51" t="s">
        <v>12</v>
      </c>
      <c r="G51">
        <f>COUNT(G44:G48)</f>
        <v>5</v>
      </c>
    </row>
    <row r="52" spans="2:7" x14ac:dyDescent="0.25">
      <c r="B52" t="s">
        <v>13</v>
      </c>
      <c r="C52">
        <f>C50/SQRT(C51)</f>
        <v>0.99529694061621621</v>
      </c>
      <c r="F52" t="s">
        <v>13</v>
      </c>
      <c r="G52">
        <f>G50/SQRT(G51)</f>
        <v>3.3106712310345783</v>
      </c>
    </row>
    <row r="55" spans="2:7" x14ac:dyDescent="0.25">
      <c r="B55" t="s">
        <v>16</v>
      </c>
      <c r="C55" t="s">
        <v>23</v>
      </c>
      <c r="D55" t="s">
        <v>22</v>
      </c>
    </row>
    <row r="56" spans="2:7" x14ac:dyDescent="0.25">
      <c r="B56" t="s">
        <v>18</v>
      </c>
      <c r="C56">
        <f>C49</f>
        <v>10.516</v>
      </c>
      <c r="D56">
        <f>C50</f>
        <v>2.225551617015431</v>
      </c>
    </row>
    <row r="57" spans="2:7" x14ac:dyDescent="0.25">
      <c r="B57" t="s">
        <v>20</v>
      </c>
      <c r="C57">
        <f>G49</f>
        <v>11.111999999999998</v>
      </c>
      <c r="D57">
        <f>G50</f>
        <v>7.4028859237462283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 of Florida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Kleim</dc:creator>
  <cp:lastModifiedBy>ETS</cp:lastModifiedBy>
  <dcterms:created xsi:type="dcterms:W3CDTF">2013-09-05T18:27:57Z</dcterms:created>
  <dcterms:modified xsi:type="dcterms:W3CDTF">2014-09-10T17:20:22Z</dcterms:modified>
</cp:coreProperties>
</file>