
<file path=[Content_Types].xml><?xml version="1.0" encoding="utf-8"?>
<Types xmlns="http://schemas.openxmlformats.org/package/2006/content-types"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1.xml" ContentType="application/vnd.openxmlformats-officedocument.spreadsheetml.chartsheet+xml"/>
  <Override PartName="/xl/charts/chart2.xml" ContentType="application/vnd.openxmlformats-officedocument.drawingml.chart+xml"/>
  <Default Extension="jpeg" ContentType="image/jpe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0520" windowHeight="13180" tabRatio="500" activeTab="1"/>
  </bookViews>
  <sheets>
    <sheet name="Insect Cell Baculovirus Infecti" sheetId="1" r:id="rId1"/>
    <sheet name="LPS Stimulation" sheetId="2" r:id="rId2"/>
    <sheet name="Bradford Assay Std Curve" sheetId="3" r:id="rId3"/>
    <sheet name="Stimulation Timecourse" sheetId="4" r:id="rId4"/>
  </sheet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1" i="2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D9"/>
  <c r="C9"/>
  <c r="D8"/>
  <c r="C8"/>
  <c r="D7"/>
  <c r="C7"/>
  <c r="D6"/>
  <c r="C6"/>
  <c r="D5"/>
  <c r="C5"/>
  <c r="D4"/>
  <c r="C4"/>
  <c r="D3"/>
  <c r="C3"/>
  <c r="D2"/>
  <c r="C2"/>
</calcChain>
</file>

<file path=xl/sharedStrings.xml><?xml version="1.0" encoding="utf-8"?>
<sst xmlns="http://schemas.openxmlformats.org/spreadsheetml/2006/main" count="103" uniqueCount="56">
  <si>
    <t>24 hr (+) LPS</t>
    <phoneticPr fontId="1" type="noConversion"/>
  </si>
  <si>
    <t>48 hr (+) LPS</t>
    <phoneticPr fontId="1" type="noConversion"/>
  </si>
  <si>
    <t>72 hr (+) LPS</t>
    <phoneticPr fontId="1" type="noConversion"/>
  </si>
  <si>
    <t>24 hr (+) IFNg</t>
    <phoneticPr fontId="1" type="noConversion"/>
  </si>
  <si>
    <t>48 hr (+) IFNg</t>
    <phoneticPr fontId="1" type="noConversion"/>
  </si>
  <si>
    <t>72 hr (+) IFNg</t>
    <phoneticPr fontId="1" type="noConversion"/>
  </si>
  <si>
    <t>24 hr (+) LPS (+) IFNg</t>
    <phoneticPr fontId="1" type="noConversion"/>
  </si>
  <si>
    <t>48 hr (+) LPS (+) IFNg</t>
    <phoneticPr fontId="1" type="noConversion"/>
  </si>
  <si>
    <t>72 hr (+) LPS (+) IFNg</t>
    <phoneticPr fontId="1" type="noConversion"/>
  </si>
  <si>
    <t>24 hr control</t>
    <phoneticPr fontId="1" type="noConversion"/>
  </si>
  <si>
    <t>48 hr control</t>
    <phoneticPr fontId="1" type="noConversion"/>
  </si>
  <si>
    <t>72 hr control</t>
    <phoneticPr fontId="1" type="noConversion"/>
  </si>
  <si>
    <t>Volume of Sample (µL)</t>
    <phoneticPr fontId="1" type="noConversion"/>
  </si>
  <si>
    <t>Volume of H2O (µL)</t>
    <phoneticPr fontId="1" type="noConversion"/>
  </si>
  <si>
    <t>[BSA] (mg/mL)</t>
    <phoneticPr fontId="1" type="noConversion"/>
  </si>
  <si>
    <t>Equation:</t>
    <phoneticPr fontId="1" type="noConversion"/>
  </si>
  <si>
    <t>Abs = 0.8198 [Protein] + 0.0052</t>
    <phoneticPr fontId="1" type="noConversion"/>
  </si>
  <si>
    <t>Absorbance (A595)</t>
    <phoneticPr fontId="1" type="noConversion"/>
  </si>
  <si>
    <t>Absorbance (A595)</t>
    <phoneticPr fontId="1" type="noConversion"/>
  </si>
  <si>
    <t>[Protein] (mg/mL)</t>
    <phoneticPr fontId="1" type="noConversion"/>
  </si>
  <si>
    <t>24 hr</t>
    <phoneticPr fontId="1" type="noConversion"/>
  </si>
  <si>
    <t>48 hr</t>
    <phoneticPr fontId="1" type="noConversion"/>
  </si>
  <si>
    <t>72 hr</t>
    <phoneticPr fontId="1" type="noConversion"/>
  </si>
  <si>
    <t>Amount of protein in 350 µL (mg)</t>
    <phoneticPr fontId="1" type="noConversion"/>
  </si>
  <si>
    <t>Volume needed to equal 0.042 mg (µL)</t>
    <phoneticPr fontId="1" type="noConversion"/>
  </si>
  <si>
    <t>Volume of RIPA buffer needed (µL)</t>
    <phoneticPr fontId="1" type="noConversion"/>
  </si>
  <si>
    <t>Lane</t>
    <phoneticPr fontId="1" type="noConversion"/>
  </si>
  <si>
    <t>Pre-stained MW markers</t>
    <phoneticPr fontId="1" type="noConversion"/>
  </si>
  <si>
    <t>2.5 hr (-) WT virus</t>
    <phoneticPr fontId="1" type="noConversion"/>
  </si>
  <si>
    <t>2.5 hr (+) WT virus</t>
    <phoneticPr fontId="1" type="noConversion"/>
  </si>
  <si>
    <t>2nd harvest (+) WT virus</t>
    <phoneticPr fontId="1" type="noConversion"/>
  </si>
  <si>
    <t>3rd harvest (+) WT virus</t>
    <phoneticPr fontId="1" type="noConversion"/>
  </si>
  <si>
    <t>4th harvest (+) WT virus</t>
    <phoneticPr fontId="1" type="noConversion"/>
  </si>
  <si>
    <t>5th harvest (+) WT virus</t>
    <phoneticPr fontId="1" type="noConversion"/>
  </si>
  <si>
    <t>TNFa (+) control</t>
    <phoneticPr fontId="1" type="noConversion"/>
  </si>
  <si>
    <t>Polyhedrin pellet WT virus at (____) days p.i.</t>
    <phoneticPr fontId="1" type="noConversion"/>
  </si>
  <si>
    <t>Polyhedrin pellet recombinant virus at _____ days p.i.</t>
    <phoneticPr fontId="1" type="noConversion"/>
  </si>
  <si>
    <t>2nd harvest (+) Recombinant virus</t>
  </si>
  <si>
    <t>3rd harvest (+) Recombinant virus</t>
  </si>
  <si>
    <t>4th harvest (+) Recombinant virus</t>
  </si>
  <si>
    <t>5th harvest (+) Recombinant virus</t>
  </si>
  <si>
    <t>2.5 hr (+) Recombinant virus</t>
  </si>
  <si>
    <t>Sunny's Gel</t>
    <phoneticPr fontId="1" type="noConversion"/>
  </si>
  <si>
    <t>Eric's Gel</t>
    <phoneticPr fontId="1" type="noConversion"/>
  </si>
  <si>
    <t>Tube #</t>
    <phoneticPr fontId="1" type="noConversion"/>
  </si>
  <si>
    <t>BSA (1 mg/mL) (µL)</t>
    <phoneticPr fontId="1" type="noConversion"/>
  </si>
  <si>
    <t>Volume H2O (µL)</t>
    <phoneticPr fontId="1" type="noConversion"/>
  </si>
  <si>
    <t>Tube #</t>
    <phoneticPr fontId="1" type="noConversion"/>
  </si>
  <si>
    <t>Sample</t>
    <phoneticPr fontId="1" type="noConversion"/>
  </si>
  <si>
    <t>[Protein] of Original (mg/mL)</t>
    <phoneticPr fontId="1" type="noConversion"/>
  </si>
  <si>
    <t>Volume of RIPA buffer needed (µL)</t>
  </si>
  <si>
    <t>Experimenter</t>
    <phoneticPr fontId="1" type="noConversion"/>
  </si>
  <si>
    <t>Sunny</t>
    <phoneticPr fontId="1" type="noConversion"/>
  </si>
  <si>
    <t>Eric</t>
    <phoneticPr fontId="1" type="noConversion"/>
  </si>
  <si>
    <t>Volume of sample required (µL)</t>
    <phoneticPr fontId="1" type="noConversion"/>
  </si>
  <si>
    <t>Sample Number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</si>
</sst>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4" Type="http://schemas.openxmlformats.org/officeDocument/2006/relationships/chartsheet" Target="chartsheets/sheet2.xml"/><Relationship Id="rId5" Type="http://schemas.openxmlformats.org/officeDocument/2006/relationships/theme" Target="theme/theme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chartsheet" Target="chartsheets/sheet1.xml"/><Relationship Id="rId6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'LPS Stimulation'!$D$2:$D$9</c:f>
              <c:numCache>
                <c:formatCode>General</c:formatCode>
                <c:ptCount val="8"/>
                <c:pt idx="0">
                  <c:v>0.0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</c:numCache>
            </c:numRef>
          </c:xVal>
          <c:yVal>
            <c:numRef>
              <c:f>'LPS Stimulation'!$E$2:$E$9</c:f>
              <c:numCache>
                <c:formatCode>General</c:formatCode>
                <c:ptCount val="8"/>
                <c:pt idx="0">
                  <c:v>0.0</c:v>
                </c:pt>
                <c:pt idx="1">
                  <c:v>0.096</c:v>
                </c:pt>
                <c:pt idx="2">
                  <c:v>0.126</c:v>
                </c:pt>
                <c:pt idx="3">
                  <c:v>0.162</c:v>
                </c:pt>
                <c:pt idx="4">
                  <c:v>0.217</c:v>
                </c:pt>
                <c:pt idx="5">
                  <c:v>0.251</c:v>
                </c:pt>
                <c:pt idx="6">
                  <c:v>0.299</c:v>
                </c:pt>
                <c:pt idx="7">
                  <c:v>0.325</c:v>
                </c:pt>
              </c:numCache>
            </c:numRef>
          </c:yVal>
        </c:ser>
        <c:axId val="456920584"/>
        <c:axId val="456905752"/>
      </c:scatterChart>
      <c:valAx>
        <c:axId val="456920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 of Standard</a:t>
                </a:r>
              </a:p>
            </c:rich>
          </c:tx>
          <c:layout/>
        </c:title>
        <c:numFmt formatCode="General" sourceLinked="1"/>
        <c:tickLblPos val="nextTo"/>
        <c:crossAx val="456905752"/>
        <c:crosses val="autoZero"/>
        <c:crossBetween val="midCat"/>
      </c:valAx>
      <c:valAx>
        <c:axId val="4569057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Absorbance (A595)</a:t>
                </a:r>
              </a:p>
            </c:rich>
          </c:tx>
          <c:layout/>
        </c:title>
        <c:numFmt formatCode="General" sourceLinked="1"/>
        <c:tickLblPos val="nextTo"/>
        <c:crossAx val="456920584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+LPS</c:v>
          </c:tx>
          <c:cat>
            <c:strRef>
              <c:f>'LPS Stimulation'!$B$25:$B$27</c:f>
              <c:strCache>
                <c:ptCount val="3"/>
                <c:pt idx="0">
                  <c:v>24 hr</c:v>
                </c:pt>
                <c:pt idx="1">
                  <c:v>48 hr</c:v>
                </c:pt>
                <c:pt idx="2">
                  <c:v>72 hr</c:v>
                </c:pt>
              </c:strCache>
            </c:strRef>
          </c:cat>
          <c:val>
            <c:numRef>
              <c:f>'LPS Stimulation'!$F$12:$F$14</c:f>
              <c:numCache>
                <c:formatCode>0.000</c:formatCode>
                <c:ptCount val="3"/>
                <c:pt idx="0">
                  <c:v>0.651378384971944</c:v>
                </c:pt>
                <c:pt idx="1">
                  <c:v>0.565991705293974</c:v>
                </c:pt>
                <c:pt idx="2">
                  <c:v>0.431812637228592</c:v>
                </c:pt>
              </c:numCache>
            </c:numRef>
          </c:val>
        </c:ser>
        <c:ser>
          <c:idx val="1"/>
          <c:order val="1"/>
          <c:tx>
            <c:v>+IFN-g</c:v>
          </c:tx>
          <c:cat>
            <c:strRef>
              <c:f>'LPS Stimulation'!$B$25:$B$27</c:f>
              <c:strCache>
                <c:ptCount val="3"/>
                <c:pt idx="0">
                  <c:v>24 hr</c:v>
                </c:pt>
                <c:pt idx="1">
                  <c:v>48 hr</c:v>
                </c:pt>
                <c:pt idx="2">
                  <c:v>72 hr</c:v>
                </c:pt>
              </c:strCache>
            </c:strRef>
          </c:cat>
          <c:val>
            <c:numRef>
              <c:f>'LPS Stimulation'!$F$15:$F$17</c:f>
              <c:numCache>
                <c:formatCode>0.000</c:formatCode>
                <c:ptCount val="3"/>
                <c:pt idx="0">
                  <c:v>1.212490851427177</c:v>
                </c:pt>
                <c:pt idx="1">
                  <c:v>1.047816540619663</c:v>
                </c:pt>
                <c:pt idx="2">
                  <c:v>0.120761161258844</c:v>
                </c:pt>
              </c:numCache>
            </c:numRef>
          </c:val>
        </c:ser>
        <c:ser>
          <c:idx val="2"/>
          <c:order val="2"/>
          <c:tx>
            <c:v>+LPS +IFN-g</c:v>
          </c:tx>
          <c:cat>
            <c:strRef>
              <c:f>'LPS Stimulation'!$B$25:$B$27</c:f>
              <c:strCache>
                <c:ptCount val="3"/>
                <c:pt idx="0">
                  <c:v>24 hr</c:v>
                </c:pt>
                <c:pt idx="1">
                  <c:v>48 hr</c:v>
                </c:pt>
                <c:pt idx="2">
                  <c:v>72 hr</c:v>
                </c:pt>
              </c:strCache>
            </c:strRef>
          </c:cat>
          <c:val>
            <c:numRef>
              <c:f>'LPS Stimulation'!$F$18:$F$20</c:f>
              <c:numCache>
                <c:formatCode>0.000</c:formatCode>
                <c:ptCount val="3"/>
                <c:pt idx="0">
                  <c:v>0.456208831422298</c:v>
                </c:pt>
                <c:pt idx="1">
                  <c:v>0.328128811905343</c:v>
                </c:pt>
                <c:pt idx="2">
                  <c:v>0.67577457916565</c:v>
                </c:pt>
              </c:numCache>
            </c:numRef>
          </c:val>
        </c:ser>
        <c:ser>
          <c:idx val="3"/>
          <c:order val="3"/>
          <c:tx>
            <c:v>Control</c:v>
          </c:tx>
          <c:cat>
            <c:strRef>
              <c:f>'LPS Stimulation'!$B$25:$B$27</c:f>
              <c:strCache>
                <c:ptCount val="3"/>
                <c:pt idx="0">
                  <c:v>24 hr</c:v>
                </c:pt>
                <c:pt idx="1">
                  <c:v>48 hr</c:v>
                </c:pt>
                <c:pt idx="2">
                  <c:v>72 hr</c:v>
                </c:pt>
              </c:strCache>
            </c:strRef>
          </c:cat>
          <c:val>
            <c:numRef>
              <c:f>'LPS Stimulation'!$F$21:$F$23</c:f>
              <c:numCache>
                <c:formatCode>0.000</c:formatCode>
                <c:ptCount val="3"/>
                <c:pt idx="0">
                  <c:v>1.236887045620883</c:v>
                </c:pt>
                <c:pt idx="1">
                  <c:v>1.188094657233472</c:v>
                </c:pt>
                <c:pt idx="2">
                  <c:v>1.236887045620883</c:v>
                </c:pt>
              </c:numCache>
            </c:numRef>
          </c:val>
        </c:ser>
        <c:axId val="455636568"/>
        <c:axId val="598134760"/>
      </c:barChart>
      <c:catAx>
        <c:axId val="455636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Stimulation and Timepoint</a:t>
                </a:r>
              </a:p>
            </c:rich>
          </c:tx>
          <c:layout/>
        </c:title>
        <c:numFmt formatCode="General" sourceLinked="1"/>
        <c:tickLblPos val="nextTo"/>
        <c:crossAx val="598134760"/>
        <c:crosses val="autoZero"/>
        <c:auto val="1"/>
        <c:lblAlgn val="ctr"/>
        <c:lblOffset val="100"/>
      </c:catAx>
      <c:valAx>
        <c:axId val="59813476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Protein Concentration in Lysate</a:t>
                </a:r>
              </a:p>
            </c:rich>
          </c:tx>
          <c:layout/>
        </c:title>
        <c:numFmt formatCode="0.000" sourceLinked="1"/>
        <c:tickLblPos val="nextTo"/>
        <c:crossAx val="45563656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zoomScale="87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published="0"/>
  <sheetViews>
    <sheetView zoomScale="87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448" cy="583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3448" cy="583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16"/>
  <sheetViews>
    <sheetView view="pageLayout" workbookViewId="0">
      <selection activeCell="B11" sqref="B11"/>
    </sheetView>
  </sheetViews>
  <sheetFormatPr baseColWidth="10" defaultRowHeight="13"/>
  <cols>
    <col min="2" max="2" width="40.42578125" bestFit="1" customWidth="1"/>
  </cols>
  <sheetData>
    <row r="1" spans="1:3">
      <c r="A1" t="s">
        <v>26</v>
      </c>
      <c r="B1" t="s">
        <v>42</v>
      </c>
      <c r="C1" t="s">
        <v>43</v>
      </c>
    </row>
    <row r="2" spans="1:3">
      <c r="A2">
        <v>1</v>
      </c>
      <c r="B2" t="s">
        <v>27</v>
      </c>
      <c r="C2" t="s">
        <v>27</v>
      </c>
    </row>
    <row r="3" spans="1:3">
      <c r="A3">
        <v>2</v>
      </c>
      <c r="B3" t="s">
        <v>28</v>
      </c>
      <c r="C3" t="s">
        <v>28</v>
      </c>
    </row>
    <row r="4" spans="1:3">
      <c r="A4">
        <v>3</v>
      </c>
      <c r="B4" t="s">
        <v>29</v>
      </c>
      <c r="C4" t="s">
        <v>29</v>
      </c>
    </row>
    <row r="5" spans="1:3">
      <c r="A5">
        <v>4</v>
      </c>
      <c r="B5" t="s">
        <v>30</v>
      </c>
      <c r="C5" t="s">
        <v>30</v>
      </c>
    </row>
    <row r="6" spans="1:3">
      <c r="A6">
        <v>5</v>
      </c>
      <c r="B6" t="s">
        <v>31</v>
      </c>
      <c r="C6" t="s">
        <v>31</v>
      </c>
    </row>
    <row r="7" spans="1:3">
      <c r="A7">
        <v>6</v>
      </c>
      <c r="B7" t="s">
        <v>32</v>
      </c>
      <c r="C7" t="s">
        <v>32</v>
      </c>
    </row>
    <row r="8" spans="1:3">
      <c r="A8">
        <v>7</v>
      </c>
      <c r="B8" t="s">
        <v>33</v>
      </c>
      <c r="C8" t="s">
        <v>33</v>
      </c>
    </row>
    <row r="9" spans="1:3">
      <c r="A9">
        <v>8</v>
      </c>
      <c r="B9" t="s">
        <v>34</v>
      </c>
      <c r="C9" t="s">
        <v>34</v>
      </c>
    </row>
    <row r="10" spans="1:3">
      <c r="A10">
        <v>9</v>
      </c>
      <c r="B10" t="s">
        <v>41</v>
      </c>
      <c r="C10" t="s">
        <v>35</v>
      </c>
    </row>
    <row r="11" spans="1:3">
      <c r="A11">
        <v>10</v>
      </c>
      <c r="B11" t="s">
        <v>37</v>
      </c>
      <c r="C11" t="s">
        <v>36</v>
      </c>
    </row>
    <row r="12" spans="1:3">
      <c r="A12">
        <v>11</v>
      </c>
      <c r="B12" t="s">
        <v>38</v>
      </c>
    </row>
    <row r="13" spans="1:3">
      <c r="A13">
        <v>12</v>
      </c>
      <c r="B13" t="s">
        <v>39</v>
      </c>
    </row>
    <row r="14" spans="1:3">
      <c r="A14">
        <v>13</v>
      </c>
      <c r="B14" t="s">
        <v>40</v>
      </c>
    </row>
    <row r="15" spans="1:3">
      <c r="A15">
        <v>14</v>
      </c>
      <c r="B15" t="s">
        <v>35</v>
      </c>
    </row>
    <row r="16" spans="1:3">
      <c r="A16">
        <v>15</v>
      </c>
      <c r="B16" t="s">
        <v>36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55"/>
  <sheetViews>
    <sheetView tabSelected="1" topLeftCell="A24" workbookViewId="0">
      <selection activeCell="E40" sqref="E40"/>
    </sheetView>
  </sheetViews>
  <sheetFormatPr baseColWidth="10" defaultRowHeight="13"/>
  <cols>
    <col min="1" max="1" width="6.140625" bestFit="1" customWidth="1"/>
    <col min="2" max="2" width="18" bestFit="1" customWidth="1"/>
    <col min="3" max="3" width="17.7109375" bestFit="1" customWidth="1"/>
    <col min="4" max="4" width="15.42578125" bestFit="1" customWidth="1"/>
    <col min="5" max="5" width="15" bestFit="1" customWidth="1"/>
    <col min="6" max="6" width="25.140625" bestFit="1" customWidth="1"/>
  </cols>
  <sheetData>
    <row r="1" spans="1:7">
      <c r="A1" t="s">
        <v>44</v>
      </c>
      <c r="B1" t="s">
        <v>45</v>
      </c>
      <c r="C1" t="s">
        <v>46</v>
      </c>
      <c r="D1" t="s">
        <v>14</v>
      </c>
      <c r="E1" t="s">
        <v>18</v>
      </c>
      <c r="F1" t="s">
        <v>15</v>
      </c>
    </row>
    <row r="2" spans="1:7">
      <c r="A2">
        <v>1</v>
      </c>
      <c r="B2">
        <v>0</v>
      </c>
      <c r="C2">
        <f>100-B2</f>
        <v>100</v>
      </c>
      <c r="D2">
        <f t="shared" ref="D2:D9" si="0">B2/(C2+B2)*1</f>
        <v>0</v>
      </c>
      <c r="E2">
        <v>0</v>
      </c>
      <c r="F2" t="s">
        <v>16</v>
      </c>
    </row>
    <row r="3" spans="1:7">
      <c r="A3">
        <v>2</v>
      </c>
      <c r="B3">
        <v>10</v>
      </c>
      <c r="C3">
        <f t="shared" ref="C3:C9" si="1">100-B3</f>
        <v>90</v>
      </c>
      <c r="D3">
        <f t="shared" si="0"/>
        <v>0.1</v>
      </c>
      <c r="E3">
        <v>9.6000000000000002E-2</v>
      </c>
    </row>
    <row r="4" spans="1:7">
      <c r="A4">
        <v>3</v>
      </c>
      <c r="B4">
        <v>15</v>
      </c>
      <c r="C4">
        <f t="shared" si="1"/>
        <v>85</v>
      </c>
      <c r="D4">
        <f t="shared" si="0"/>
        <v>0.15</v>
      </c>
      <c r="E4">
        <v>0.126</v>
      </c>
    </row>
    <row r="5" spans="1:7">
      <c r="A5">
        <v>4</v>
      </c>
      <c r="B5">
        <v>20</v>
      </c>
      <c r="C5">
        <f t="shared" si="1"/>
        <v>80</v>
      </c>
      <c r="D5">
        <f t="shared" si="0"/>
        <v>0.2</v>
      </c>
      <c r="E5">
        <v>0.16200000000000001</v>
      </c>
    </row>
    <row r="6" spans="1:7">
      <c r="A6">
        <v>5</v>
      </c>
      <c r="B6">
        <v>25</v>
      </c>
      <c r="C6">
        <f t="shared" si="1"/>
        <v>75</v>
      </c>
      <c r="D6">
        <f t="shared" si="0"/>
        <v>0.25</v>
      </c>
      <c r="E6">
        <v>0.217</v>
      </c>
    </row>
    <row r="7" spans="1:7">
      <c r="A7">
        <v>6</v>
      </c>
      <c r="B7">
        <v>30</v>
      </c>
      <c r="C7">
        <f t="shared" si="1"/>
        <v>70</v>
      </c>
      <c r="D7">
        <f t="shared" si="0"/>
        <v>0.3</v>
      </c>
      <c r="E7">
        <v>0.251</v>
      </c>
    </row>
    <row r="8" spans="1:7">
      <c r="A8">
        <v>7</v>
      </c>
      <c r="B8">
        <v>35</v>
      </c>
      <c r="C8">
        <f t="shared" si="1"/>
        <v>65</v>
      </c>
      <c r="D8">
        <f t="shared" si="0"/>
        <v>0.35</v>
      </c>
      <c r="E8">
        <v>0.29899999999999999</v>
      </c>
    </row>
    <row r="9" spans="1:7">
      <c r="A9">
        <v>8</v>
      </c>
      <c r="B9">
        <v>40</v>
      </c>
      <c r="C9">
        <f t="shared" si="1"/>
        <v>60</v>
      </c>
      <c r="D9">
        <f t="shared" si="0"/>
        <v>0.4</v>
      </c>
      <c r="E9">
        <v>0.32500000000000001</v>
      </c>
    </row>
    <row r="11" spans="1:7">
      <c r="A11" t="s">
        <v>47</v>
      </c>
      <c r="B11" t="s">
        <v>48</v>
      </c>
      <c r="C11" t="s">
        <v>12</v>
      </c>
      <c r="D11" t="s">
        <v>13</v>
      </c>
      <c r="E11" t="s">
        <v>17</v>
      </c>
      <c r="F11" t="s">
        <v>49</v>
      </c>
      <c r="G11" t="s">
        <v>23</v>
      </c>
    </row>
    <row r="12" spans="1:7">
      <c r="A12">
        <v>9</v>
      </c>
      <c r="B12" t="s">
        <v>0</v>
      </c>
      <c r="C12">
        <v>20</v>
      </c>
      <c r="D12">
        <v>80</v>
      </c>
      <c r="E12">
        <v>0.112</v>
      </c>
      <c r="F12" s="1">
        <f t="shared" ref="F12:F23" si="2">((E12-0.0052)/0.8198)/(C12/(C12+D12))</f>
        <v>0.65137838497194434</v>
      </c>
      <c r="G12" s="2">
        <f>350/1000*F12</f>
        <v>0.22798243474018051</v>
      </c>
    </row>
    <row r="13" spans="1:7">
      <c r="A13">
        <v>10</v>
      </c>
      <c r="B13" t="s">
        <v>1</v>
      </c>
      <c r="C13">
        <v>20</v>
      </c>
      <c r="D13">
        <v>80</v>
      </c>
      <c r="E13">
        <v>9.8000000000000004E-2</v>
      </c>
      <c r="F13" s="1">
        <f t="shared" si="2"/>
        <v>0.56599170529397413</v>
      </c>
      <c r="G13" s="2">
        <f t="shared" ref="G13:G23" si="3">350/1000*F13</f>
        <v>0.19809709685289092</v>
      </c>
    </row>
    <row r="14" spans="1:7">
      <c r="A14">
        <v>11</v>
      </c>
      <c r="B14" t="s">
        <v>2</v>
      </c>
      <c r="C14">
        <v>20</v>
      </c>
      <c r="D14">
        <v>80</v>
      </c>
      <c r="E14">
        <v>7.5999999999999998E-2</v>
      </c>
      <c r="F14" s="1">
        <f t="shared" si="2"/>
        <v>0.43181263722859231</v>
      </c>
      <c r="G14" s="2">
        <f t="shared" si="3"/>
        <v>0.15113442303000729</v>
      </c>
    </row>
    <row r="15" spans="1:7">
      <c r="A15">
        <v>12</v>
      </c>
      <c r="B15" t="s">
        <v>3</v>
      </c>
      <c r="C15">
        <v>20</v>
      </c>
      <c r="D15">
        <v>80</v>
      </c>
      <c r="E15">
        <v>0.20399999999999999</v>
      </c>
      <c r="F15" s="1">
        <f t="shared" si="2"/>
        <v>1.2124908514271771</v>
      </c>
      <c r="G15" s="2">
        <f t="shared" si="3"/>
        <v>0.42437179799951197</v>
      </c>
    </row>
    <row r="16" spans="1:7">
      <c r="A16">
        <v>13</v>
      </c>
      <c r="B16" t="s">
        <v>4</v>
      </c>
      <c r="C16">
        <v>20</v>
      </c>
      <c r="D16">
        <v>80</v>
      </c>
      <c r="E16">
        <v>0.17699999999999999</v>
      </c>
      <c r="F16" s="1">
        <f t="shared" si="2"/>
        <v>1.0478165406196631</v>
      </c>
      <c r="G16" s="2">
        <f t="shared" si="3"/>
        <v>0.36673578921688205</v>
      </c>
    </row>
    <row r="17" spans="1:7">
      <c r="A17">
        <v>14</v>
      </c>
      <c r="B17" t="s">
        <v>5</v>
      </c>
      <c r="C17">
        <v>20</v>
      </c>
      <c r="D17">
        <v>80</v>
      </c>
      <c r="E17">
        <v>2.5000000000000001E-2</v>
      </c>
      <c r="F17" s="1">
        <f t="shared" si="2"/>
        <v>0.12076116125884363</v>
      </c>
      <c r="G17" s="2">
        <f t="shared" si="3"/>
        <v>4.2266406440595268E-2</v>
      </c>
    </row>
    <row r="18" spans="1:7">
      <c r="A18">
        <v>15</v>
      </c>
      <c r="B18" t="s">
        <v>6</v>
      </c>
      <c r="C18">
        <v>20</v>
      </c>
      <c r="D18">
        <v>80</v>
      </c>
      <c r="E18">
        <v>0.08</v>
      </c>
      <c r="F18" s="1">
        <f t="shared" si="2"/>
        <v>0.45620883142229818</v>
      </c>
      <c r="G18" s="2">
        <f t="shared" si="3"/>
        <v>0.15967309099780436</v>
      </c>
    </row>
    <row r="19" spans="1:7">
      <c r="A19">
        <v>16</v>
      </c>
      <c r="B19" t="s">
        <v>7</v>
      </c>
      <c r="C19">
        <v>20</v>
      </c>
      <c r="D19">
        <v>80</v>
      </c>
      <c r="E19">
        <v>5.8999999999999997E-2</v>
      </c>
      <c r="F19" s="1">
        <f t="shared" si="2"/>
        <v>0.32812881190534277</v>
      </c>
      <c r="G19" s="2">
        <f t="shared" si="3"/>
        <v>0.11484508416686996</v>
      </c>
    </row>
    <row r="20" spans="1:7">
      <c r="A20">
        <v>17</v>
      </c>
      <c r="B20" t="s">
        <v>8</v>
      </c>
      <c r="C20">
        <v>20</v>
      </c>
      <c r="D20">
        <v>80</v>
      </c>
      <c r="E20">
        <v>0.11600000000000001</v>
      </c>
      <c r="F20" s="1">
        <f t="shared" si="2"/>
        <v>0.6757745791656502</v>
      </c>
      <c r="G20" s="2">
        <f t="shared" si="3"/>
        <v>0.23652110270797755</v>
      </c>
    </row>
    <row r="21" spans="1:7">
      <c r="A21">
        <v>18</v>
      </c>
      <c r="B21" t="s">
        <v>9</v>
      </c>
      <c r="C21">
        <v>20</v>
      </c>
      <c r="D21">
        <v>80</v>
      </c>
      <c r="E21">
        <v>0.20799999999999999</v>
      </c>
      <c r="F21" s="1">
        <f t="shared" si="2"/>
        <v>1.2368870456208829</v>
      </c>
      <c r="G21" s="2">
        <f t="shared" si="3"/>
        <v>0.43291046596730898</v>
      </c>
    </row>
    <row r="22" spans="1:7">
      <c r="A22">
        <v>19</v>
      </c>
      <c r="B22" t="s">
        <v>10</v>
      </c>
      <c r="C22">
        <v>20</v>
      </c>
      <c r="D22">
        <v>80</v>
      </c>
      <c r="E22">
        <v>0.2</v>
      </c>
      <c r="F22" s="1">
        <f t="shared" si="2"/>
        <v>1.1880946572334716</v>
      </c>
      <c r="G22" s="2">
        <f t="shared" si="3"/>
        <v>0.41583313003171507</v>
      </c>
    </row>
    <row r="23" spans="1:7">
      <c r="A23">
        <v>20</v>
      </c>
      <c r="B23" t="s">
        <v>11</v>
      </c>
      <c r="C23">
        <v>20</v>
      </c>
      <c r="D23">
        <v>80</v>
      </c>
      <c r="E23">
        <v>0.20799999999999999</v>
      </c>
      <c r="F23" s="1">
        <f t="shared" si="2"/>
        <v>1.2368870456208829</v>
      </c>
      <c r="G23" s="2">
        <f t="shared" si="3"/>
        <v>0.43291046596730898</v>
      </c>
    </row>
    <row r="25" spans="1:7">
      <c r="B25" t="s">
        <v>20</v>
      </c>
    </row>
    <row r="26" spans="1:7">
      <c r="B26" t="s">
        <v>21</v>
      </c>
    </row>
    <row r="27" spans="1:7">
      <c r="B27" t="s">
        <v>22</v>
      </c>
    </row>
    <row r="29" spans="1:7" ht="39">
      <c r="B29" s="4" t="s">
        <v>48</v>
      </c>
      <c r="C29" s="4" t="s">
        <v>19</v>
      </c>
      <c r="D29" s="4" t="s">
        <v>23</v>
      </c>
      <c r="E29" s="4" t="s">
        <v>24</v>
      </c>
      <c r="F29" s="4" t="s">
        <v>25</v>
      </c>
    </row>
    <row r="30" spans="1:7">
      <c r="B30" t="s">
        <v>0</v>
      </c>
      <c r="C30" s="1">
        <v>0.65137838497194434</v>
      </c>
      <c r="D30" s="2">
        <v>0.22798243474018051</v>
      </c>
      <c r="E30" s="3">
        <f t="shared" ref="E30:E41" si="4">$D$35/D30*350</f>
        <v>64.887640449438209</v>
      </c>
      <c r="F30" s="3">
        <f>350-E30</f>
        <v>285.11235955056179</v>
      </c>
    </row>
    <row r="31" spans="1:7">
      <c r="B31" t="s">
        <v>1</v>
      </c>
      <c r="C31" s="1">
        <v>0.56599170529397413</v>
      </c>
      <c r="D31" s="2">
        <v>0.19809709685289092</v>
      </c>
      <c r="E31" s="3">
        <f t="shared" si="4"/>
        <v>74.676724137931046</v>
      </c>
      <c r="F31" s="3">
        <f t="shared" ref="F31:F41" si="5">350-E31</f>
        <v>275.32327586206895</v>
      </c>
    </row>
    <row r="32" spans="1:7">
      <c r="B32" t="s">
        <v>2</v>
      </c>
      <c r="C32" s="1">
        <v>0.43181263722859231</v>
      </c>
      <c r="D32" s="2">
        <v>0.15113442303000729</v>
      </c>
      <c r="E32" s="3">
        <f t="shared" si="4"/>
        <v>97.881355932203405</v>
      </c>
      <c r="F32" s="3">
        <f t="shared" si="5"/>
        <v>252.11864406779659</v>
      </c>
    </row>
    <row r="33" spans="1:6">
      <c r="B33" t="s">
        <v>3</v>
      </c>
      <c r="C33" s="1">
        <v>1.2124908514271771</v>
      </c>
      <c r="D33" s="2">
        <v>0.42437179799951197</v>
      </c>
      <c r="E33" s="3">
        <f t="shared" si="4"/>
        <v>34.859154929577471</v>
      </c>
      <c r="F33" s="3">
        <f t="shared" si="5"/>
        <v>315.14084507042253</v>
      </c>
    </row>
    <row r="34" spans="1:6">
      <c r="B34" t="s">
        <v>4</v>
      </c>
      <c r="C34" s="1">
        <v>1.0478165406196631</v>
      </c>
      <c r="D34" s="2">
        <v>0.36673578921688205</v>
      </c>
      <c r="E34" s="3">
        <f t="shared" si="4"/>
        <v>40.337601862630976</v>
      </c>
      <c r="F34" s="3">
        <f t="shared" si="5"/>
        <v>309.662398137369</v>
      </c>
    </row>
    <row r="35" spans="1:6">
      <c r="B35" t="s">
        <v>5</v>
      </c>
      <c r="C35" s="1">
        <v>0.12076116125884363</v>
      </c>
      <c r="D35" s="2">
        <v>4.2266406440595268E-2</v>
      </c>
      <c r="E35" s="3">
        <f t="shared" si="4"/>
        <v>350</v>
      </c>
      <c r="F35" s="3">
        <f t="shared" si="5"/>
        <v>0</v>
      </c>
    </row>
    <row r="36" spans="1:6">
      <c r="B36" t="s">
        <v>6</v>
      </c>
      <c r="C36" s="1">
        <v>0.45620883142229818</v>
      </c>
      <c r="D36" s="2">
        <v>0.15967309099780436</v>
      </c>
      <c r="E36" s="3">
        <f t="shared" si="4"/>
        <v>92.647058823529406</v>
      </c>
      <c r="F36" s="3">
        <f t="shared" si="5"/>
        <v>257.35294117647061</v>
      </c>
    </row>
    <row r="37" spans="1:6">
      <c r="B37" t="s">
        <v>7</v>
      </c>
      <c r="C37" s="1">
        <v>0.32812881190534277</v>
      </c>
      <c r="D37" s="2">
        <v>0.11484508416686996</v>
      </c>
      <c r="E37" s="3">
        <f t="shared" si="4"/>
        <v>128.81040892193309</v>
      </c>
      <c r="F37" s="3">
        <f t="shared" si="5"/>
        <v>221.18959107806691</v>
      </c>
    </row>
    <row r="38" spans="1:6">
      <c r="B38" t="s">
        <v>8</v>
      </c>
      <c r="C38" s="1">
        <v>0.6757745791656502</v>
      </c>
      <c r="D38" s="2">
        <v>0.23652110270797755</v>
      </c>
      <c r="E38" s="3">
        <f t="shared" si="4"/>
        <v>62.545126353790621</v>
      </c>
      <c r="F38" s="3">
        <f t="shared" si="5"/>
        <v>287.45487364620936</v>
      </c>
    </row>
    <row r="39" spans="1:6">
      <c r="B39" t="s">
        <v>9</v>
      </c>
      <c r="C39" s="1">
        <v>1.2368870456208829</v>
      </c>
      <c r="D39" s="2">
        <v>0.43291046596730898</v>
      </c>
      <c r="E39" s="3">
        <f t="shared" si="4"/>
        <v>34.171597633136102</v>
      </c>
      <c r="F39" s="3">
        <f t="shared" si="5"/>
        <v>315.82840236686388</v>
      </c>
    </row>
    <row r="40" spans="1:6">
      <c r="B40" t="s">
        <v>10</v>
      </c>
      <c r="C40" s="1">
        <v>1.1880946572334716</v>
      </c>
      <c r="D40" s="2">
        <v>0.41583313003171507</v>
      </c>
      <c r="E40" s="3">
        <f t="shared" si="4"/>
        <v>35.57494866529774</v>
      </c>
      <c r="F40" s="3">
        <f t="shared" si="5"/>
        <v>314.42505133470229</v>
      </c>
    </row>
    <row r="41" spans="1:6">
      <c r="B41" t="s">
        <v>11</v>
      </c>
      <c r="C41" s="1">
        <v>1.2368870456208829</v>
      </c>
      <c r="D41" s="2">
        <v>0.43291046596730898</v>
      </c>
      <c r="E41" s="3">
        <f t="shared" si="4"/>
        <v>34.171597633136102</v>
      </c>
      <c r="F41" s="3">
        <f t="shared" si="5"/>
        <v>315.82840236686388</v>
      </c>
    </row>
    <row r="43" spans="1:6">
      <c r="A43" t="s">
        <v>51</v>
      </c>
      <c r="B43" t="s">
        <v>55</v>
      </c>
      <c r="C43" t="s">
        <v>48</v>
      </c>
      <c r="D43" t="s">
        <v>54</v>
      </c>
      <c r="E43" t="s">
        <v>50</v>
      </c>
    </row>
    <row r="44" spans="1:6">
      <c r="A44" t="s">
        <v>53</v>
      </c>
      <c r="B44">
        <v>1</v>
      </c>
      <c r="C44" t="s">
        <v>0</v>
      </c>
      <c r="D44" s="3">
        <v>64.887640449438209</v>
      </c>
      <c r="E44" s="3">
        <v>285.11235955056179</v>
      </c>
    </row>
    <row r="45" spans="1:6">
      <c r="A45" t="s">
        <v>53</v>
      </c>
      <c r="B45">
        <v>2</v>
      </c>
      <c r="C45" t="s">
        <v>1</v>
      </c>
      <c r="D45" s="3">
        <v>74.676724137931046</v>
      </c>
      <c r="E45" s="3">
        <v>275.32327586206895</v>
      </c>
    </row>
    <row r="46" spans="1:6">
      <c r="A46" t="s">
        <v>53</v>
      </c>
      <c r="B46">
        <v>3</v>
      </c>
      <c r="C46" t="s">
        <v>2</v>
      </c>
      <c r="D46" s="3">
        <v>97.881355932203405</v>
      </c>
      <c r="E46" s="3">
        <v>252.11864406779659</v>
      </c>
    </row>
    <row r="47" spans="1:6">
      <c r="A47" t="s">
        <v>53</v>
      </c>
      <c r="B47">
        <v>4</v>
      </c>
      <c r="C47" t="s">
        <v>6</v>
      </c>
      <c r="D47" s="3">
        <v>92.647058823529406</v>
      </c>
      <c r="E47" s="3">
        <v>257.35294117647061</v>
      </c>
    </row>
    <row r="48" spans="1:6">
      <c r="A48" t="s">
        <v>53</v>
      </c>
      <c r="B48">
        <v>5</v>
      </c>
      <c r="C48" t="s">
        <v>7</v>
      </c>
      <c r="D48" s="3">
        <v>128.81040892193309</v>
      </c>
      <c r="E48" s="3">
        <v>221.18959107806691</v>
      </c>
    </row>
    <row r="49" spans="1:5">
      <c r="A49" t="s">
        <v>53</v>
      </c>
      <c r="B49">
        <v>6</v>
      </c>
      <c r="C49" t="s">
        <v>8</v>
      </c>
      <c r="D49" s="3">
        <v>62.545126353790621</v>
      </c>
      <c r="E49" s="3">
        <v>287.45487364620936</v>
      </c>
    </row>
    <row r="50" spans="1:5">
      <c r="A50" t="s">
        <v>52</v>
      </c>
      <c r="B50">
        <v>7</v>
      </c>
      <c r="C50" t="s">
        <v>3</v>
      </c>
      <c r="D50" s="3">
        <v>34.859154929577471</v>
      </c>
      <c r="E50" s="3">
        <v>315.14084507042253</v>
      </c>
    </row>
    <row r="51" spans="1:5">
      <c r="A51" t="s">
        <v>52</v>
      </c>
      <c r="B51">
        <v>8</v>
      </c>
      <c r="C51" t="s">
        <v>4</v>
      </c>
      <c r="D51" s="3">
        <v>40.337601862630976</v>
      </c>
      <c r="E51" s="3">
        <v>309.662398137369</v>
      </c>
    </row>
    <row r="52" spans="1:5">
      <c r="A52" t="s">
        <v>52</v>
      </c>
      <c r="B52">
        <v>9</v>
      </c>
      <c r="C52" t="s">
        <v>5</v>
      </c>
      <c r="D52" s="3">
        <v>350</v>
      </c>
      <c r="E52" s="3">
        <v>0</v>
      </c>
    </row>
    <row r="53" spans="1:5">
      <c r="A53" t="s">
        <v>52</v>
      </c>
      <c r="B53">
        <v>10</v>
      </c>
      <c r="C53" t="s">
        <v>9</v>
      </c>
      <c r="D53" s="3">
        <v>34.171597633136102</v>
      </c>
      <c r="E53" s="3">
        <v>315.82840236686388</v>
      </c>
    </row>
    <row r="54" spans="1:5">
      <c r="A54" t="s">
        <v>52</v>
      </c>
      <c r="B54">
        <v>11</v>
      </c>
      <c r="C54" t="s">
        <v>10</v>
      </c>
      <c r="D54" s="3">
        <v>35.57494866529774</v>
      </c>
      <c r="E54" s="3">
        <v>314.42505133470229</v>
      </c>
    </row>
    <row r="55" spans="1:5">
      <c r="A55" t="s">
        <v>52</v>
      </c>
      <c r="B55">
        <v>12</v>
      </c>
      <c r="C55" t="s">
        <v>11</v>
      </c>
      <c r="D55" s="3">
        <v>34.171597633136102</v>
      </c>
      <c r="E55" s="3">
        <v>315.82840236686388</v>
      </c>
    </row>
  </sheetData>
  <sortState ref="A44:E55">
    <sortCondition ref="B45:B55"/>
  </sortState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Insect Cell Baculovirus Infecti</vt:lpstr>
      <vt:lpstr>LPS Stimulation</vt:lpstr>
      <vt:lpstr>Bradford Assay Std Curve</vt:lpstr>
      <vt:lpstr>Stimulation Timecourse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</dc:creator>
  <cp:lastModifiedBy>Eric Ma</cp:lastModifiedBy>
  <dcterms:created xsi:type="dcterms:W3CDTF">2009-03-10T20:59:19Z</dcterms:created>
  <dcterms:modified xsi:type="dcterms:W3CDTF">2009-04-06T01:04:59Z</dcterms:modified>
</cp:coreProperties>
</file>