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hamidy\Downloads\"/>
    </mc:Choice>
  </mc:AlternateContent>
  <bookViews>
    <workbookView xWindow="0" yWindow="0" windowWidth="19200" windowHeight="11595" tabRatio="500" activeTab="2"/>
  </bookViews>
  <sheets>
    <sheet name="Sheet3" sheetId="3" r:id="rId1"/>
    <sheet name="Sheet1" sheetId="1" r:id="rId2"/>
    <sheet name="Sheet4" sheetId="4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0" i="4" l="1"/>
  <c r="C27" i="4"/>
  <c r="C29" i="4"/>
  <c r="B27" i="4"/>
  <c r="B29" i="4"/>
  <c r="C28" i="4"/>
  <c r="B28" i="4"/>
  <c r="C26" i="4"/>
  <c r="B26" i="4"/>
  <c r="L54" i="1"/>
  <c r="L55" i="1"/>
  <c r="L56" i="1"/>
  <c r="L57" i="1"/>
  <c r="L58" i="1"/>
  <c r="L53" i="1"/>
  <c r="J51" i="1"/>
  <c r="O48" i="1"/>
  <c r="N48" i="1"/>
  <c r="M48" i="1"/>
  <c r="L48" i="1"/>
  <c r="K48" i="1"/>
  <c r="J48" i="1"/>
  <c r="G31" i="1"/>
  <c r="H27" i="1"/>
  <c r="H28" i="1"/>
  <c r="H30" i="1"/>
  <c r="H29" i="1"/>
  <c r="G30" i="1"/>
  <c r="G29" i="1"/>
  <c r="G28" i="1"/>
  <c r="G27" i="1"/>
  <c r="H17" i="1"/>
  <c r="I17" i="1"/>
  <c r="J17" i="1"/>
  <c r="G17" i="1"/>
  <c r="H16" i="1"/>
  <c r="I16" i="1"/>
  <c r="J16" i="1"/>
  <c r="G16" i="1"/>
  <c r="H15" i="1"/>
  <c r="I15" i="1"/>
  <c r="J15" i="1"/>
  <c r="G15" i="1"/>
  <c r="H14" i="1"/>
  <c r="I14" i="1"/>
  <c r="J14" i="1"/>
  <c r="G14" i="1"/>
</calcChain>
</file>

<file path=xl/sharedStrings.xml><?xml version="1.0" encoding="utf-8"?>
<sst xmlns="http://schemas.openxmlformats.org/spreadsheetml/2006/main" count="196" uniqueCount="70">
  <si>
    <t>Subject</t>
  </si>
  <si>
    <t>LPS Dose</t>
  </si>
  <si>
    <t>Inflammotin (pg/ml)</t>
  </si>
  <si>
    <t>5mg</t>
  </si>
  <si>
    <t>10mg</t>
  </si>
  <si>
    <t>0mg</t>
  </si>
  <si>
    <t>15mg</t>
  </si>
  <si>
    <t>Age</t>
  </si>
  <si>
    <t>Rat</t>
  </si>
  <si>
    <t>Rat Study</t>
  </si>
  <si>
    <t>Human Study</t>
  </si>
  <si>
    <t>0mg LPS</t>
  </si>
  <si>
    <t>5mg LPS</t>
  </si>
  <si>
    <t>10mg LPS</t>
  </si>
  <si>
    <t>15mg LPS</t>
  </si>
  <si>
    <t>Standard Deviation</t>
  </si>
  <si>
    <t>Standard Error</t>
  </si>
  <si>
    <t>Count</t>
  </si>
  <si>
    <t>Amount of inflammotin</t>
  </si>
  <si>
    <t>Average</t>
  </si>
  <si>
    <t>Average (pg/ml):</t>
  </si>
  <si>
    <t>Average (pg/ml)</t>
  </si>
  <si>
    <t>T.Test</t>
  </si>
  <si>
    <t>Reliability</t>
  </si>
  <si>
    <t>not very</t>
  </si>
  <si>
    <t>ANOVA</t>
  </si>
  <si>
    <t>Anova: Single Factor</t>
  </si>
  <si>
    <t>SUMMARY</t>
  </si>
  <si>
    <t>Groups</t>
  </si>
  <si>
    <t>Sum</t>
  </si>
  <si>
    <t>Variance</t>
  </si>
  <si>
    <t>Column 1</t>
  </si>
  <si>
    <t>Column 2</t>
  </si>
  <si>
    <t>Column 3</t>
  </si>
  <si>
    <t>Column 4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</si>
  <si>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</si>
  <si>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</si>
  <si>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</si>
  <si>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</si>
  <si>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</si>
  <si>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</si>
  <si>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</si>
  <si>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</si>
  <si>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</si>
  <si>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</si>
  <si>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0,5</t>
  </si>
  <si>
    <t>0,10</t>
  </si>
  <si>
    <t>0,15</t>
  </si>
  <si>
    <t>5,10</t>
  </si>
  <si>
    <t>5,15</t>
  </si>
  <si>
    <t>10,15</t>
  </si>
  <si>
    <t>post hoc test</t>
  </si>
  <si>
    <t>t test vaule</t>
  </si>
  <si>
    <t>corrected p-value</t>
  </si>
  <si>
    <t>significant</t>
  </si>
  <si>
    <t>yes</t>
  </si>
  <si>
    <t>Human Clinical Trial</t>
  </si>
  <si>
    <t>Rat Trial</t>
  </si>
  <si>
    <t>Reliability:</t>
  </si>
  <si>
    <t>Nothing can be concluded</t>
  </si>
  <si>
    <t>0mg LPS vs. 5mg LPS</t>
  </si>
  <si>
    <t>0mg LPS vs 10mg LPS</t>
  </si>
  <si>
    <t>0mg LPS vs 15mg LPS</t>
  </si>
  <si>
    <t>5mg LPS vs 10mg LPS</t>
  </si>
  <si>
    <t>5mg LPS vs 15mg LPS</t>
  </si>
  <si>
    <t>10mg LPS vs 15mg LPS</t>
  </si>
  <si>
    <t>Post Hoc Test (Bonferroni test)</t>
  </si>
  <si>
    <t>T. Test Value</t>
  </si>
  <si>
    <t>Corrected P-Value</t>
  </si>
  <si>
    <t>Significant?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</si>
</sst>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Font="1" applyFill="1" applyBorder="1"/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11" fontId="0" fillId="0" borderId="0" xfId="0" applyNumberFormat="1"/>
    <xf numFmtId="0" fontId="0" fillId="0" borderId="3" xfId="0" applyBorder="1"/>
    <xf numFmtId="0" fontId="1" fillId="0" borderId="3" xfId="0" applyFont="1" applyBorder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LPS dose</a:t>
            </a:r>
            <a:r>
              <a:rPr lang="en-US" baseline="0"/>
              <a:t> compared to age</a:t>
            </a:r>
          </a:p>
          <a:p>
            <a:pPr>
              <a:defRPr/>
            </a:pPr>
            <a:r>
              <a:rPr lang="en-US" baseline="0"/>
              <a:t>(Human)</a:t>
            </a: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10mg LPS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1.4411760706077543E-2"/>
                  <c:y val="-3.30888570849464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Sheet1!$K$17:$K$26</c:f>
              <c:numCache>
                <c:formatCode>General</c:formatCode>
                <c:ptCount val="10"/>
                <c:pt idx="0">
                  <c:v>82</c:v>
                </c:pt>
                <c:pt idx="1">
                  <c:v>65</c:v>
                </c:pt>
                <c:pt idx="2">
                  <c:v>60</c:v>
                </c:pt>
                <c:pt idx="3">
                  <c:v>68</c:v>
                </c:pt>
                <c:pt idx="4">
                  <c:v>61</c:v>
                </c:pt>
                <c:pt idx="5">
                  <c:v>82</c:v>
                </c:pt>
                <c:pt idx="6">
                  <c:v>67</c:v>
                </c:pt>
                <c:pt idx="7">
                  <c:v>67</c:v>
                </c:pt>
                <c:pt idx="8">
                  <c:v>60</c:v>
                </c:pt>
                <c:pt idx="9">
                  <c:v>68</c:v>
                </c:pt>
              </c:numCache>
            </c:numRef>
          </c:xVal>
          <c:yVal>
            <c:numRef>
              <c:f>Sheet1!$L$17:$L$26</c:f>
              <c:numCache>
                <c:formatCode>General</c:formatCode>
                <c:ptCount val="10"/>
                <c:pt idx="0">
                  <c:v>100.19</c:v>
                </c:pt>
                <c:pt idx="1">
                  <c:v>75.92</c:v>
                </c:pt>
                <c:pt idx="2">
                  <c:v>23.46</c:v>
                </c:pt>
                <c:pt idx="3">
                  <c:v>70.87</c:v>
                </c:pt>
                <c:pt idx="4">
                  <c:v>19.27</c:v>
                </c:pt>
                <c:pt idx="5">
                  <c:v>99.65</c:v>
                </c:pt>
                <c:pt idx="6">
                  <c:v>38.369999999999997</c:v>
                </c:pt>
                <c:pt idx="7">
                  <c:v>76.260000000000005</c:v>
                </c:pt>
                <c:pt idx="8">
                  <c:v>35.25</c:v>
                </c:pt>
                <c:pt idx="9">
                  <c:v>76.98</c:v>
                </c:pt>
              </c:numCache>
            </c:numRef>
          </c:yVal>
          <c:smooth val="0"/>
        </c:ser>
        <c:ser>
          <c:idx val="1"/>
          <c:order val="1"/>
          <c:tx>
            <c:v>15mg LPS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5.5622917601621039E-2"/>
                  <c:y val="5.698921075047834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Sheet1!$M$17:$M$26</c:f>
              <c:numCache>
                <c:formatCode>General</c:formatCode>
                <c:ptCount val="10"/>
                <c:pt idx="0">
                  <c:v>81</c:v>
                </c:pt>
                <c:pt idx="1">
                  <c:v>62</c:v>
                </c:pt>
                <c:pt idx="2">
                  <c:v>66</c:v>
                </c:pt>
                <c:pt idx="3">
                  <c:v>76</c:v>
                </c:pt>
                <c:pt idx="4">
                  <c:v>60</c:v>
                </c:pt>
                <c:pt idx="5">
                  <c:v>65</c:v>
                </c:pt>
                <c:pt idx="6">
                  <c:v>78</c:v>
                </c:pt>
                <c:pt idx="7">
                  <c:v>63</c:v>
                </c:pt>
                <c:pt idx="8">
                  <c:v>65</c:v>
                </c:pt>
                <c:pt idx="9">
                  <c:v>63</c:v>
                </c:pt>
              </c:numCache>
            </c:numRef>
          </c:xVal>
          <c:yVal>
            <c:numRef>
              <c:f>Sheet1!$N$17:$N$26</c:f>
              <c:numCache>
                <c:formatCode>General</c:formatCode>
                <c:ptCount val="10"/>
                <c:pt idx="0">
                  <c:v>793.17</c:v>
                </c:pt>
                <c:pt idx="1">
                  <c:v>476.67</c:v>
                </c:pt>
                <c:pt idx="2">
                  <c:v>771.45</c:v>
                </c:pt>
                <c:pt idx="3">
                  <c:v>795.09</c:v>
                </c:pt>
                <c:pt idx="4">
                  <c:v>181.27</c:v>
                </c:pt>
                <c:pt idx="5">
                  <c:v>752.78</c:v>
                </c:pt>
                <c:pt idx="6">
                  <c:v>934.23</c:v>
                </c:pt>
                <c:pt idx="7">
                  <c:v>554.87</c:v>
                </c:pt>
                <c:pt idx="8">
                  <c:v>692.23</c:v>
                </c:pt>
                <c:pt idx="9">
                  <c:v>627.65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392080"/>
        <c:axId val="213684728"/>
      </c:scatterChart>
      <c:valAx>
        <c:axId val="212392080"/>
        <c:scaling>
          <c:orientation val="minMax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684728"/>
        <c:crosses val="autoZero"/>
        <c:crossBetween val="midCat"/>
      </c:valAx>
      <c:valAx>
        <c:axId val="213684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Inflammotin Level (pg/ml)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392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Inflammotin</a:t>
            </a:r>
            <a:r>
              <a:rPr lang="en-US" baseline="0"/>
              <a:t> Level Compared to Dose (Human)</a:t>
            </a:r>
            <a:endParaRPr lang="en-US"/>
          </a:p>
        </c:rich>
      </c:tx>
      <c:layout>
        <c:manualLayout>
          <c:xMode val="edge"/>
          <c:yMode val="edge"/>
          <c:x val="0.1274930008748906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Sheet1!$M$3</c:f>
              <c:strCache>
                <c:ptCount val="1"/>
                <c:pt idx="0">
                  <c:v>Average (pg/ml)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Sheet1!$G$15:$J$15</c:f>
                <c:numCache>
                  <c:formatCode>General</c:formatCode>
                  <c:ptCount val="4"/>
                  <c:pt idx="0">
                    <c:v>9.3622225828712033E-16</c:v>
                  </c:pt>
                  <c:pt idx="1">
                    <c:v>0</c:v>
                  </c:pt>
                  <c:pt idx="2">
                    <c:v>30.110693855247586</c:v>
                  </c:pt>
                  <c:pt idx="3">
                    <c:v>212.9429762192479</c:v>
                  </c:pt>
                </c:numCache>
              </c:numRef>
            </c:plus>
            <c:minus>
              <c:numRef>
                <c:f>Sheet1!$G$15:$J$15</c:f>
                <c:numCache>
                  <c:formatCode>General</c:formatCode>
                  <c:ptCount val="4"/>
                  <c:pt idx="0">
                    <c:v>9.3622225828712033E-16</c:v>
                  </c:pt>
                  <c:pt idx="1">
                    <c:v>0</c:v>
                  </c:pt>
                  <c:pt idx="2">
                    <c:v>30.110693855247586</c:v>
                  </c:pt>
                  <c:pt idx="3">
                    <c:v>212.9429762192479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Sheet1!$L$4:$L$7</c:f>
              <c:strCache>
                <c:ptCount val="4"/>
                <c:pt idx="0">
                  <c:v>0mg LPS</c:v>
                </c:pt>
                <c:pt idx="1">
                  <c:v>5mg LPS</c:v>
                </c:pt>
                <c:pt idx="2">
                  <c:v>10mg LPS</c:v>
                </c:pt>
                <c:pt idx="3">
                  <c:v>15mg LPS</c:v>
                </c:pt>
              </c:strCache>
            </c:strRef>
          </c:cat>
          <c:val>
            <c:numRef>
              <c:f>Sheet1!$M$4:$M$7</c:f>
              <c:numCache>
                <c:formatCode>General</c:formatCode>
                <c:ptCount val="4"/>
                <c:pt idx="0">
                  <c:v>5.23</c:v>
                </c:pt>
                <c:pt idx="1">
                  <c:v>10.72</c:v>
                </c:pt>
                <c:pt idx="2">
                  <c:v>61.622</c:v>
                </c:pt>
                <c:pt idx="3">
                  <c:v>657.94100000000003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83160"/>
        <c:axId val="213681200"/>
      </c:barChart>
      <c:catAx>
        <c:axId val="213683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681200"/>
        <c:crosses val="autoZero"/>
        <c:auto val="1"/>
        <c:lblAlgn val="ctr"/>
        <c:lblOffset val="100"/>
        <c:noMultiLvlLbl val="0"/>
      </c:catAx>
      <c:valAx>
        <c:axId val="21368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Inflammotin Levels (pg/ml)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683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Inflammotin Level Compared to Dose (Rat)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Sheet1!$G$37</c:f>
              <c:strCache>
                <c:ptCount val="1"/>
                <c:pt idx="0">
                  <c:v>Average (pg/ml)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Sheet1!$G$28:$H$28</c:f>
                <c:numCache>
                  <c:formatCode>General</c:formatCode>
                  <c:ptCount val="2"/>
                  <c:pt idx="0">
                    <c:v>2.225551617015431</c:v>
                  </c:pt>
                  <c:pt idx="1">
                    <c:v>7.4028859237462283</c:v>
                  </c:pt>
                </c:numCache>
              </c:numRef>
            </c:plus>
            <c:minus>
              <c:numRef>
                <c:f>Sheet1!$G$28:$H$28</c:f>
                <c:numCache>
                  <c:formatCode>General</c:formatCode>
                  <c:ptCount val="2"/>
                  <c:pt idx="0">
                    <c:v>2.225551617015431</c:v>
                  </c:pt>
                  <c:pt idx="1">
                    <c:v>7.4028859237462283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Sheet1!$F$38:$F$39</c:f>
              <c:strCache>
                <c:ptCount val="2"/>
                <c:pt idx="0">
                  <c:v>0mg LPS</c:v>
                </c:pt>
                <c:pt idx="1">
                  <c:v>10mg LPS</c:v>
                </c:pt>
              </c:strCache>
            </c:strRef>
          </c:cat>
          <c:val>
            <c:numRef>
              <c:f>Sheet1!$G$38:$G$39</c:f>
              <c:numCache>
                <c:formatCode>General</c:formatCode>
                <c:ptCount val="2"/>
                <c:pt idx="0">
                  <c:v>10.516</c:v>
                </c:pt>
                <c:pt idx="1">
                  <c:v>11.112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740600"/>
        <c:axId val="217458656"/>
      </c:barChart>
      <c:catAx>
        <c:axId val="27774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458656"/>
        <c:crosses val="autoZero"/>
        <c:auto val="1"/>
        <c:lblAlgn val="ctr"/>
        <c:lblOffset val="100"/>
        <c:noMultiLvlLbl val="0"/>
      </c:catAx>
      <c:valAx>
        <c:axId val="21745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Inflammotin Levels (pg/ml)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7406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29</xdr:row>
      <xdr:rowOff>147637</xdr:rowOff>
    </xdr:from>
    <xdr:to>
      <xdr:col>25</xdr:col>
      <xdr:colOff>114300</xdr:colOff>
      <xdr:row>52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723900</xdr:colOff>
      <xdr:row>0</xdr:row>
      <xdr:rowOff>176212</xdr:rowOff>
    </xdr:from>
    <xdr:to>
      <xdr:col>22</xdr:col>
      <xdr:colOff>266700</xdr:colOff>
      <xdr:row>14</xdr:row>
      <xdr:rowOff>119062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495300</xdr:colOff>
      <xdr:row>15</xdr:row>
      <xdr:rowOff>23812</xdr:rowOff>
    </xdr:from>
    <xdr:to>
      <xdr:col>22</xdr:col>
      <xdr:colOff>38100</xdr:colOff>
      <xdr:row>28</xdr:row>
      <xdr:rowOff>166687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476250</xdr:colOff>
      <xdr:row>17</xdr:row>
      <xdr:rowOff>28575</xdr:rowOff>
    </xdr:from>
    <xdr:to>
      <xdr:col>26</xdr:col>
      <xdr:colOff>668531</xdr:colOff>
      <xdr:row>39</xdr:row>
      <xdr:rowOff>169939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06550" y="3467100"/>
          <a:ext cx="7364606" cy="454191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15</xdr:col>
      <xdr:colOff>469789</xdr:colOff>
      <xdr:row>15</xdr:row>
      <xdr:rowOff>126731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4200" y="40005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15</xdr:col>
      <xdr:colOff>469789</xdr:colOff>
      <xdr:row>33</xdr:row>
      <xdr:rowOff>155306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34200" y="4000500"/>
          <a:ext cx="4584589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G16"/>
    </sheetView>
  </sheetViews>
  <sheetFormatPr defaultRowHeight="15.75" x14ac:dyDescent="0.25"/>
  <cols>
    <col min="1" max="1" width="22" customWidth="1"/>
  </cols>
  <sheetData>
    <row r="1" spans="1:7" x14ac:dyDescent="0.25">
      <c r="A1" t="s">
        <v>26</v>
      </c>
    </row>
    <row r="3" spans="1:7" ht="16.5" thickBot="1" x14ac:dyDescent="0.3">
      <c r="A3" t="s">
        <v>27</v>
      </c>
    </row>
    <row r="4" spans="1:7" x14ac:dyDescent="0.25">
      <c r="A4" s="6" t="s">
        <v>28</v>
      </c>
      <c r="B4" s="6" t="s">
        <v>17</v>
      </c>
      <c r="C4" s="6" t="s">
        <v>29</v>
      </c>
      <c r="D4" s="6" t="s">
        <v>19</v>
      </c>
      <c r="E4" s="6" t="s">
        <v>30</v>
      </c>
    </row>
    <row r="5" spans="1:7" x14ac:dyDescent="0.25">
      <c r="A5" s="4" t="s">
        <v>31</v>
      </c>
      <c r="B5" s="4">
        <v>10</v>
      </c>
      <c r="C5" s="4">
        <v>52.300000000000011</v>
      </c>
      <c r="D5" s="4">
        <v>5.2300000000000013</v>
      </c>
      <c r="E5" s="4">
        <v>8.7651211691223538E-31</v>
      </c>
    </row>
    <row r="6" spans="1:7" x14ac:dyDescent="0.25">
      <c r="A6" s="4" t="s">
        <v>32</v>
      </c>
      <c r="B6" s="4">
        <v>10</v>
      </c>
      <c r="C6" s="4">
        <v>107.2</v>
      </c>
      <c r="D6" s="4">
        <v>10.72</v>
      </c>
      <c r="E6" s="4">
        <v>0</v>
      </c>
    </row>
    <row r="7" spans="1:7" x14ac:dyDescent="0.25">
      <c r="A7" s="4" t="s">
        <v>33</v>
      </c>
      <c r="B7" s="4">
        <v>10</v>
      </c>
      <c r="C7" s="4">
        <v>616.22</v>
      </c>
      <c r="D7" s="4">
        <v>61.622</v>
      </c>
      <c r="E7" s="4">
        <v>906.65388444444477</v>
      </c>
    </row>
    <row r="8" spans="1:7" ht="16.5" thickBot="1" x14ac:dyDescent="0.3">
      <c r="A8" s="5" t="s">
        <v>34</v>
      </c>
      <c r="B8" s="5">
        <v>10</v>
      </c>
      <c r="C8" s="5">
        <v>6579.41</v>
      </c>
      <c r="D8" s="5">
        <v>657.94100000000003</v>
      </c>
      <c r="E8" s="5">
        <v>45344.711121111177</v>
      </c>
    </row>
    <row r="11" spans="1:7" ht="16.5" thickBot="1" x14ac:dyDescent="0.3">
      <c r="A11" t="s">
        <v>25</v>
      </c>
    </row>
    <row r="12" spans="1:7" x14ac:dyDescent="0.25">
      <c r="A12" s="6" t="s">
        <v>35</v>
      </c>
      <c r="B12" s="6" t="s">
        <v>36</v>
      </c>
      <c r="C12" s="6" t="s">
        <v>37</v>
      </c>
      <c r="D12" s="6" t="s">
        <v>38</v>
      </c>
      <c r="E12" s="6" t="s">
        <v>39</v>
      </c>
      <c r="F12" s="6" t="s">
        <v>40</v>
      </c>
      <c r="G12" s="6" t="s">
        <v>41</v>
      </c>
    </row>
    <row r="13" spans="1:7" x14ac:dyDescent="0.25">
      <c r="A13" s="4" t="s">
        <v>42</v>
      </c>
      <c r="B13" s="4">
        <v>3015810.5837274999</v>
      </c>
      <c r="C13" s="4">
        <v>3</v>
      </c>
      <c r="D13" s="4">
        <v>1005270.1945758333</v>
      </c>
      <c r="E13" s="4">
        <v>86.939721191370992</v>
      </c>
      <c r="F13" s="4">
        <v>1.4827166649983243E-16</v>
      </c>
      <c r="G13" s="4">
        <v>2.8662655509401795</v>
      </c>
    </row>
    <row r="14" spans="1:7" x14ac:dyDescent="0.25">
      <c r="A14" s="4" t="s">
        <v>43</v>
      </c>
      <c r="B14" s="4">
        <v>416262.28505000001</v>
      </c>
      <c r="C14" s="4">
        <v>36</v>
      </c>
      <c r="D14" s="4">
        <v>11562.841251388889</v>
      </c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ht="16.5" thickBot="1" x14ac:dyDescent="0.3">
      <c r="A16" s="5" t="s">
        <v>44</v>
      </c>
      <c r="B16" s="5">
        <v>3432072.8687775</v>
      </c>
      <c r="C16" s="5">
        <v>39</v>
      </c>
      <c r="D16" s="5"/>
      <c r="E16" s="5"/>
      <c r="F16" s="5"/>
      <c r="G1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E28" workbookViewId="0">
      <selection activeCell="J52" sqref="J52:M58"/>
    </sheetView>
  </sheetViews>
  <sheetFormatPr defaultColWidth="11" defaultRowHeight="15.75" x14ac:dyDescent="0.25"/>
  <cols>
    <col min="3" max="3" width="18.875" customWidth="1"/>
    <col min="6" max="6" width="19.875" customWidth="1"/>
    <col min="7" max="7" width="11.875" bestFit="1" customWidth="1"/>
    <col min="10" max="10" width="15.125" customWidth="1"/>
    <col min="11" max="12" width="11.875" bestFit="1" customWidth="1"/>
    <col min="14" max="14" width="11.875" bestFit="1" customWidth="1"/>
  </cols>
  <sheetData>
    <row r="1" spans="1:13" x14ac:dyDescent="0.25">
      <c r="C1" s="3"/>
    </row>
    <row r="2" spans="1:13" x14ac:dyDescent="0.25">
      <c r="C2" s="3" t="s">
        <v>10</v>
      </c>
      <c r="G2" t="s">
        <v>18</v>
      </c>
    </row>
    <row r="3" spans="1:13" x14ac:dyDescent="0.25">
      <c r="A3" t="s">
        <v>0</v>
      </c>
      <c r="B3" t="s">
        <v>1</v>
      </c>
      <c r="C3" t="s">
        <v>2</v>
      </c>
      <c r="D3" t="s">
        <v>7</v>
      </c>
      <c r="G3" t="s">
        <v>11</v>
      </c>
      <c r="H3" t="s">
        <v>12</v>
      </c>
      <c r="I3" t="s">
        <v>13</v>
      </c>
      <c r="J3" t="s">
        <v>14</v>
      </c>
      <c r="M3" t="s">
        <v>21</v>
      </c>
    </row>
    <row r="4" spans="1:13" x14ac:dyDescent="0.25">
      <c r="B4" t="s">
        <v>5</v>
      </c>
      <c r="C4" s="1">
        <v>5.23</v>
      </c>
      <c r="D4">
        <v>72</v>
      </c>
      <c r="G4" s="1">
        <v>5.23</v>
      </c>
      <c r="H4" s="1">
        <v>10.72</v>
      </c>
      <c r="I4" s="1">
        <v>100.19</v>
      </c>
      <c r="J4" s="2">
        <v>793.17</v>
      </c>
      <c r="L4" t="s">
        <v>11</v>
      </c>
      <c r="M4">
        <v>5.23</v>
      </c>
    </row>
    <row r="5" spans="1:13" x14ac:dyDescent="0.25">
      <c r="A5">
        <v>2</v>
      </c>
      <c r="B5" t="s">
        <v>5</v>
      </c>
      <c r="C5" s="1">
        <v>5.23</v>
      </c>
      <c r="D5">
        <v>60</v>
      </c>
      <c r="G5" s="1">
        <v>5.23</v>
      </c>
      <c r="H5" s="1">
        <v>10.72</v>
      </c>
      <c r="I5" s="1">
        <v>75.92</v>
      </c>
      <c r="J5" s="2">
        <v>476.67</v>
      </c>
      <c r="L5" t="s">
        <v>12</v>
      </c>
      <c r="M5">
        <v>10.72</v>
      </c>
    </row>
    <row r="6" spans="1:13" x14ac:dyDescent="0.25">
      <c r="A6">
        <v>3</v>
      </c>
      <c r="B6" t="s">
        <v>5</v>
      </c>
      <c r="C6" s="1">
        <v>5.23</v>
      </c>
      <c r="D6">
        <v>65</v>
      </c>
      <c r="G6" s="1">
        <v>5.23</v>
      </c>
      <c r="H6" s="1">
        <v>10.72</v>
      </c>
      <c r="I6" s="1">
        <v>23.46</v>
      </c>
      <c r="J6" s="2">
        <v>771.45</v>
      </c>
      <c r="L6" t="s">
        <v>13</v>
      </c>
      <c r="M6">
        <v>61.622</v>
      </c>
    </row>
    <row r="7" spans="1:13" x14ac:dyDescent="0.25">
      <c r="A7">
        <v>4</v>
      </c>
      <c r="B7" t="s">
        <v>5</v>
      </c>
      <c r="C7" s="1">
        <v>5.23</v>
      </c>
      <c r="D7">
        <v>62</v>
      </c>
      <c r="G7" s="1">
        <v>5.23</v>
      </c>
      <c r="H7" s="1">
        <v>10.72</v>
      </c>
      <c r="I7" s="1">
        <v>70.87</v>
      </c>
      <c r="J7" s="2">
        <v>795.09</v>
      </c>
      <c r="L7" t="s">
        <v>14</v>
      </c>
      <c r="M7">
        <v>657.94100000000003</v>
      </c>
    </row>
    <row r="8" spans="1:13" x14ac:dyDescent="0.25">
      <c r="A8">
        <v>5</v>
      </c>
      <c r="B8" t="s">
        <v>5</v>
      </c>
      <c r="C8" s="1">
        <v>5.23</v>
      </c>
      <c r="D8">
        <v>66</v>
      </c>
      <c r="G8" s="1">
        <v>5.23</v>
      </c>
      <c r="H8" s="1">
        <v>10.72</v>
      </c>
      <c r="I8" s="1">
        <v>19.27</v>
      </c>
      <c r="J8" s="2">
        <v>181.27</v>
      </c>
    </row>
    <row r="9" spans="1:13" x14ac:dyDescent="0.25">
      <c r="A9">
        <v>6</v>
      </c>
      <c r="B9" t="s">
        <v>5</v>
      </c>
      <c r="C9" s="1">
        <v>5.23</v>
      </c>
      <c r="D9">
        <v>63</v>
      </c>
      <c r="G9" s="1">
        <v>5.23</v>
      </c>
      <c r="H9" s="1">
        <v>10.72</v>
      </c>
      <c r="I9" s="1">
        <v>99.65</v>
      </c>
      <c r="J9" s="2">
        <v>752.78</v>
      </c>
    </row>
    <row r="10" spans="1:13" x14ac:dyDescent="0.25">
      <c r="A10">
        <v>7</v>
      </c>
      <c r="B10" t="s">
        <v>5</v>
      </c>
      <c r="C10" s="1">
        <v>5.23</v>
      </c>
      <c r="D10">
        <v>73</v>
      </c>
      <c r="G10" s="1">
        <v>5.23</v>
      </c>
      <c r="H10" s="1">
        <v>10.72</v>
      </c>
      <c r="I10" s="1">
        <v>38.369999999999997</v>
      </c>
      <c r="J10" s="2">
        <v>934.23</v>
      </c>
    </row>
    <row r="11" spans="1:13" x14ac:dyDescent="0.25">
      <c r="A11">
        <v>8</v>
      </c>
      <c r="B11" t="s">
        <v>5</v>
      </c>
      <c r="C11" s="1">
        <v>5.23</v>
      </c>
      <c r="D11">
        <v>71</v>
      </c>
      <c r="G11" s="1">
        <v>5.23</v>
      </c>
      <c r="H11" s="1">
        <v>10.72</v>
      </c>
      <c r="I11" s="1">
        <v>76.260000000000005</v>
      </c>
      <c r="J11" s="2">
        <v>554.87</v>
      </c>
    </row>
    <row r="12" spans="1:13" x14ac:dyDescent="0.25">
      <c r="A12">
        <v>9</v>
      </c>
      <c r="B12" t="s">
        <v>5</v>
      </c>
      <c r="C12" s="1">
        <v>5.23</v>
      </c>
      <c r="D12">
        <v>68</v>
      </c>
      <c r="G12" s="1">
        <v>5.23</v>
      </c>
      <c r="H12" s="1">
        <v>10.72</v>
      </c>
      <c r="I12" s="1">
        <v>35.25</v>
      </c>
      <c r="J12" s="2">
        <v>692.23</v>
      </c>
    </row>
    <row r="13" spans="1:13" x14ac:dyDescent="0.25">
      <c r="A13">
        <v>10</v>
      </c>
      <c r="B13" t="s">
        <v>5</v>
      </c>
      <c r="C13" s="1">
        <v>5.23</v>
      </c>
      <c r="D13">
        <v>67</v>
      </c>
      <c r="G13" s="1">
        <v>5.23</v>
      </c>
      <c r="H13" s="1">
        <v>10.72</v>
      </c>
      <c r="I13" s="1">
        <v>76.98</v>
      </c>
      <c r="J13" s="2">
        <v>627.65</v>
      </c>
    </row>
    <row r="14" spans="1:13" x14ac:dyDescent="0.25">
      <c r="A14">
        <v>11</v>
      </c>
      <c r="B14" t="s">
        <v>3</v>
      </c>
      <c r="C14" s="1">
        <v>10.72</v>
      </c>
      <c r="D14">
        <v>73</v>
      </c>
      <c r="F14" t="s">
        <v>20</v>
      </c>
      <c r="G14">
        <f>AVERAGE(G4:G13)</f>
        <v>5.2300000000000013</v>
      </c>
      <c r="H14">
        <f t="shared" ref="H14:J14" si="0">AVERAGE(H4:H13)</f>
        <v>10.72</v>
      </c>
      <c r="I14">
        <f t="shared" si="0"/>
        <v>61.622</v>
      </c>
      <c r="J14">
        <f t="shared" si="0"/>
        <v>657.94100000000003</v>
      </c>
    </row>
    <row r="15" spans="1:13" x14ac:dyDescent="0.25">
      <c r="A15">
        <v>12</v>
      </c>
      <c r="B15" t="s">
        <v>3</v>
      </c>
      <c r="C15" s="1">
        <v>10.72</v>
      </c>
      <c r="D15">
        <v>69</v>
      </c>
      <c r="F15" t="s">
        <v>15</v>
      </c>
      <c r="G15">
        <f>STDEV(G4:G13)</f>
        <v>9.3622225828712033E-16</v>
      </c>
      <c r="H15">
        <f t="shared" ref="H15:J15" si="1">STDEV(H4:H13)</f>
        <v>0</v>
      </c>
      <c r="I15">
        <f t="shared" si="1"/>
        <v>30.110693855247586</v>
      </c>
      <c r="J15">
        <f t="shared" si="1"/>
        <v>212.9429762192479</v>
      </c>
    </row>
    <row r="16" spans="1:13" x14ac:dyDescent="0.25">
      <c r="A16">
        <v>13</v>
      </c>
      <c r="B16" t="s">
        <v>3</v>
      </c>
      <c r="C16" s="1">
        <v>10.72</v>
      </c>
      <c r="D16">
        <v>67</v>
      </c>
      <c r="F16" t="s">
        <v>17</v>
      </c>
      <c r="G16">
        <f>COUNT(G4:G13)</f>
        <v>10</v>
      </c>
      <c r="H16">
        <f t="shared" ref="H16:J16" si="2">COUNT(H4:H13)</f>
        <v>10</v>
      </c>
      <c r="I16">
        <f t="shared" si="2"/>
        <v>10</v>
      </c>
      <c r="J16">
        <f t="shared" si="2"/>
        <v>10</v>
      </c>
    </row>
    <row r="17" spans="1:14" x14ac:dyDescent="0.25">
      <c r="A17">
        <v>14</v>
      </c>
      <c r="B17" t="s">
        <v>3</v>
      </c>
      <c r="C17" s="1">
        <v>10.72</v>
      </c>
      <c r="D17">
        <v>74</v>
      </c>
      <c r="F17" t="s">
        <v>16</v>
      </c>
      <c r="G17">
        <f>G15/SQRT(G16)</f>
        <v>2.9605947323337506E-16</v>
      </c>
      <c r="H17">
        <f t="shared" ref="H17:J17" si="3">H15/SQRT(H16)</f>
        <v>0</v>
      </c>
      <c r="I17">
        <f t="shared" si="3"/>
        <v>9.521837451061872</v>
      </c>
      <c r="J17">
        <f t="shared" si="3"/>
        <v>67.338481658789405</v>
      </c>
      <c r="K17">
        <v>82</v>
      </c>
      <c r="L17" s="1">
        <v>100.19</v>
      </c>
      <c r="M17">
        <v>81</v>
      </c>
      <c r="N17" s="2">
        <v>793.17</v>
      </c>
    </row>
    <row r="18" spans="1:14" x14ac:dyDescent="0.25">
      <c r="A18">
        <v>15</v>
      </c>
      <c r="B18" t="s">
        <v>3</v>
      </c>
      <c r="C18" s="1">
        <v>10.72</v>
      </c>
      <c r="D18">
        <v>66</v>
      </c>
      <c r="F18" t="s">
        <v>25</v>
      </c>
      <c r="K18">
        <v>65</v>
      </c>
      <c r="L18" s="1">
        <v>75.92</v>
      </c>
      <c r="M18">
        <v>62</v>
      </c>
      <c r="N18" s="2">
        <v>476.67</v>
      </c>
    </row>
    <row r="19" spans="1:14" x14ac:dyDescent="0.25">
      <c r="A19">
        <v>16</v>
      </c>
      <c r="B19" t="s">
        <v>3</v>
      </c>
      <c r="C19" s="1">
        <v>10.72</v>
      </c>
      <c r="D19">
        <v>65</v>
      </c>
      <c r="K19">
        <v>60</v>
      </c>
      <c r="L19" s="1">
        <v>23.46</v>
      </c>
      <c r="M19">
        <v>66</v>
      </c>
      <c r="N19" s="2">
        <v>771.45</v>
      </c>
    </row>
    <row r="20" spans="1:14" x14ac:dyDescent="0.25">
      <c r="A20">
        <v>17</v>
      </c>
      <c r="B20" t="s">
        <v>3</v>
      </c>
      <c r="C20" s="1">
        <v>10.72</v>
      </c>
      <c r="D20">
        <v>68</v>
      </c>
      <c r="K20">
        <v>68</v>
      </c>
      <c r="L20" s="1">
        <v>70.87</v>
      </c>
      <c r="M20">
        <v>76</v>
      </c>
      <c r="N20" s="2">
        <v>795.09</v>
      </c>
    </row>
    <row r="21" spans="1:14" x14ac:dyDescent="0.25">
      <c r="A21">
        <v>18</v>
      </c>
      <c r="B21" t="s">
        <v>3</v>
      </c>
      <c r="C21" s="1">
        <v>10.72</v>
      </c>
      <c r="D21">
        <v>60</v>
      </c>
      <c r="G21" t="s">
        <v>11</v>
      </c>
      <c r="H21" t="s">
        <v>13</v>
      </c>
      <c r="K21">
        <v>61</v>
      </c>
      <c r="L21" s="1">
        <v>19.27</v>
      </c>
      <c r="M21">
        <v>60</v>
      </c>
      <c r="N21" s="2">
        <v>181.27</v>
      </c>
    </row>
    <row r="22" spans="1:14" x14ac:dyDescent="0.25">
      <c r="A22">
        <v>19</v>
      </c>
      <c r="B22" t="s">
        <v>3</v>
      </c>
      <c r="C22" s="1">
        <v>10.72</v>
      </c>
      <c r="D22">
        <v>70</v>
      </c>
      <c r="G22" s="2">
        <v>9.24</v>
      </c>
      <c r="H22" s="2">
        <v>22.34</v>
      </c>
      <c r="I22" s="2"/>
      <c r="K22">
        <v>82</v>
      </c>
      <c r="L22" s="1">
        <v>99.65</v>
      </c>
      <c r="M22">
        <v>65</v>
      </c>
      <c r="N22" s="2">
        <v>752.78</v>
      </c>
    </row>
    <row r="23" spans="1:14" x14ac:dyDescent="0.25">
      <c r="A23">
        <v>20</v>
      </c>
      <c r="B23" t="s">
        <v>3</v>
      </c>
      <c r="C23" s="1">
        <v>10.72</v>
      </c>
      <c r="D23">
        <v>69</v>
      </c>
      <c r="G23" s="2">
        <v>8.76</v>
      </c>
      <c r="H23" s="2">
        <v>6.45</v>
      </c>
      <c r="I23" s="2"/>
      <c r="K23">
        <v>67</v>
      </c>
      <c r="L23" s="1">
        <v>38.369999999999997</v>
      </c>
      <c r="M23">
        <v>78</v>
      </c>
      <c r="N23" s="2">
        <v>934.23</v>
      </c>
    </row>
    <row r="24" spans="1:14" x14ac:dyDescent="0.25">
      <c r="A24">
        <v>21</v>
      </c>
      <c r="B24" t="s">
        <v>4</v>
      </c>
      <c r="C24" s="1">
        <v>100.19</v>
      </c>
      <c r="D24">
        <v>82</v>
      </c>
      <c r="G24" s="2">
        <v>8.7799999999999994</v>
      </c>
      <c r="H24" s="2">
        <v>14.23</v>
      </c>
      <c r="I24" s="2"/>
      <c r="K24">
        <v>67</v>
      </c>
      <c r="L24" s="1">
        <v>76.260000000000005</v>
      </c>
      <c r="M24">
        <v>63</v>
      </c>
      <c r="N24" s="2">
        <v>554.87</v>
      </c>
    </row>
    <row r="25" spans="1:14" x14ac:dyDescent="0.25">
      <c r="A25">
        <v>22</v>
      </c>
      <c r="B25" t="s">
        <v>4</v>
      </c>
      <c r="C25" s="1">
        <v>75.92</v>
      </c>
      <c r="D25">
        <v>65</v>
      </c>
      <c r="G25" s="2">
        <v>13.5</v>
      </c>
      <c r="H25" s="2">
        <v>3.55</v>
      </c>
      <c r="I25" s="2"/>
      <c r="K25">
        <v>60</v>
      </c>
      <c r="L25" s="1">
        <v>35.25</v>
      </c>
      <c r="M25">
        <v>65</v>
      </c>
      <c r="N25" s="2">
        <v>692.23</v>
      </c>
    </row>
    <row r="26" spans="1:14" x14ac:dyDescent="0.25">
      <c r="A26">
        <v>23</v>
      </c>
      <c r="B26" t="s">
        <v>4</v>
      </c>
      <c r="C26" s="1">
        <v>23.46</v>
      </c>
      <c r="D26">
        <v>60</v>
      </c>
      <c r="G26" s="2">
        <v>12.3</v>
      </c>
      <c r="H26" s="2">
        <v>8.99</v>
      </c>
      <c r="I26" s="2"/>
      <c r="K26">
        <v>68</v>
      </c>
      <c r="L26" s="1">
        <v>76.98</v>
      </c>
      <c r="M26">
        <v>63</v>
      </c>
      <c r="N26" s="2">
        <v>627.65</v>
      </c>
    </row>
    <row r="27" spans="1:14" x14ac:dyDescent="0.25">
      <c r="A27">
        <v>24</v>
      </c>
      <c r="B27" t="s">
        <v>4</v>
      </c>
      <c r="C27" s="1">
        <v>70.87</v>
      </c>
      <c r="D27">
        <v>68</v>
      </c>
      <c r="F27" t="s">
        <v>20</v>
      </c>
      <c r="G27">
        <f>AVERAGE(G22:G26)</f>
        <v>10.516</v>
      </c>
      <c r="H27">
        <f>AVERAGE(H22:H26)</f>
        <v>11.111999999999998</v>
      </c>
    </row>
    <row r="28" spans="1:14" x14ac:dyDescent="0.25">
      <c r="A28">
        <v>25</v>
      </c>
      <c r="B28" t="s">
        <v>4</v>
      </c>
      <c r="C28" s="1">
        <v>19.27</v>
      </c>
      <c r="D28">
        <v>61</v>
      </c>
      <c r="F28" t="s">
        <v>15</v>
      </c>
      <c r="G28">
        <f>STDEV(G22:G26)</f>
        <v>2.225551617015431</v>
      </c>
      <c r="H28">
        <f>STDEV(H22:H26)</f>
        <v>7.4028859237462283</v>
      </c>
    </row>
    <row r="29" spans="1:14" x14ac:dyDescent="0.25">
      <c r="A29">
        <v>26</v>
      </c>
      <c r="B29" t="s">
        <v>4</v>
      </c>
      <c r="C29" s="1">
        <v>99.65</v>
      </c>
      <c r="D29">
        <v>82</v>
      </c>
      <c r="F29" t="s">
        <v>17</v>
      </c>
      <c r="G29">
        <f>COUNT(G22:G26)</f>
        <v>5</v>
      </c>
      <c r="H29">
        <f t="shared" ref="H29" si="4">COUNT(H22:H26)</f>
        <v>5</v>
      </c>
    </row>
    <row r="30" spans="1:14" x14ac:dyDescent="0.25">
      <c r="A30">
        <v>27</v>
      </c>
      <c r="B30" t="s">
        <v>4</v>
      </c>
      <c r="C30" s="1">
        <v>38.369999999999997</v>
      </c>
      <c r="D30">
        <v>67</v>
      </c>
      <c r="F30" t="s">
        <v>16</v>
      </c>
      <c r="G30">
        <f>G28/SQRT(5)</f>
        <v>0.99529694061621621</v>
      </c>
      <c r="H30">
        <f>H28/SQRT(5)</f>
        <v>3.3106712310345783</v>
      </c>
    </row>
    <row r="31" spans="1:14" x14ac:dyDescent="0.25">
      <c r="A31">
        <v>28</v>
      </c>
      <c r="B31" t="s">
        <v>4</v>
      </c>
      <c r="C31" s="1">
        <v>76.260000000000005</v>
      </c>
      <c r="D31">
        <v>67</v>
      </c>
      <c r="F31" t="s">
        <v>22</v>
      </c>
      <c r="G31">
        <f>_xlfn.T.TEST(G22:G26,H22:H26,2,2)</f>
        <v>0.86740349734498257</v>
      </c>
    </row>
    <row r="32" spans="1:14" x14ac:dyDescent="0.25">
      <c r="A32">
        <v>29</v>
      </c>
      <c r="B32" t="s">
        <v>4</v>
      </c>
      <c r="C32" s="1">
        <v>35.25</v>
      </c>
      <c r="D32">
        <v>60</v>
      </c>
      <c r="F32" t="s">
        <v>23</v>
      </c>
      <c r="G32" t="s">
        <v>24</v>
      </c>
    </row>
    <row r="33" spans="1:15" x14ac:dyDescent="0.25">
      <c r="A33">
        <v>30</v>
      </c>
      <c r="B33" t="s">
        <v>4</v>
      </c>
      <c r="C33" s="1">
        <v>76.98</v>
      </c>
      <c r="D33">
        <v>68</v>
      </c>
    </row>
    <row r="34" spans="1:15" x14ac:dyDescent="0.25">
      <c r="A34">
        <v>31</v>
      </c>
      <c r="B34" t="s">
        <v>6</v>
      </c>
      <c r="C34" s="2">
        <v>793.17</v>
      </c>
      <c r="D34">
        <v>81</v>
      </c>
    </row>
    <row r="35" spans="1:15" x14ac:dyDescent="0.25">
      <c r="A35">
        <v>32</v>
      </c>
      <c r="B35" t="s">
        <v>6</v>
      </c>
      <c r="C35" s="2">
        <v>476.67</v>
      </c>
      <c r="D35">
        <v>62</v>
      </c>
    </row>
    <row r="36" spans="1:15" x14ac:dyDescent="0.25">
      <c r="A36">
        <v>33</v>
      </c>
      <c r="B36" t="s">
        <v>6</v>
      </c>
      <c r="C36" s="2">
        <v>771.45</v>
      </c>
      <c r="D36">
        <v>66</v>
      </c>
      <c r="J36">
        <v>0</v>
      </c>
      <c r="K36">
        <v>5</v>
      </c>
      <c r="L36">
        <v>10</v>
      </c>
      <c r="M36">
        <v>15</v>
      </c>
    </row>
    <row r="37" spans="1:15" x14ac:dyDescent="0.25">
      <c r="A37">
        <v>34</v>
      </c>
      <c r="B37" t="s">
        <v>6</v>
      </c>
      <c r="C37" s="2">
        <v>795.09</v>
      </c>
      <c r="D37">
        <v>76</v>
      </c>
      <c r="G37" t="s">
        <v>21</v>
      </c>
      <c r="J37" s="1">
        <v>5.23</v>
      </c>
      <c r="K37" s="1">
        <v>10.72</v>
      </c>
      <c r="L37" s="1">
        <v>100.19</v>
      </c>
      <c r="M37" s="2">
        <v>793.17</v>
      </c>
    </row>
    <row r="38" spans="1:15" x14ac:dyDescent="0.25">
      <c r="A38">
        <v>35</v>
      </c>
      <c r="B38" t="s">
        <v>6</v>
      </c>
      <c r="C38" s="2">
        <v>181.27</v>
      </c>
      <c r="D38">
        <v>60</v>
      </c>
      <c r="F38" t="s">
        <v>11</v>
      </c>
      <c r="G38">
        <v>10.516</v>
      </c>
      <c r="J38" s="1">
        <v>5.23</v>
      </c>
      <c r="K38" s="1">
        <v>10.72</v>
      </c>
      <c r="L38" s="1">
        <v>75.92</v>
      </c>
      <c r="M38" s="2">
        <v>476.67</v>
      </c>
    </row>
    <row r="39" spans="1:15" x14ac:dyDescent="0.25">
      <c r="A39">
        <v>36</v>
      </c>
      <c r="B39" t="s">
        <v>6</v>
      </c>
      <c r="C39" s="2">
        <v>752.78</v>
      </c>
      <c r="D39">
        <v>65</v>
      </c>
      <c r="F39" t="s">
        <v>13</v>
      </c>
      <c r="G39">
        <v>11.112</v>
      </c>
      <c r="J39" s="1">
        <v>5.23</v>
      </c>
      <c r="K39" s="1">
        <v>10.72</v>
      </c>
      <c r="L39" s="1">
        <v>23.46</v>
      </c>
      <c r="M39" s="2">
        <v>771.45</v>
      </c>
    </row>
    <row r="40" spans="1:15" x14ac:dyDescent="0.25">
      <c r="A40">
        <v>37</v>
      </c>
      <c r="B40" t="s">
        <v>6</v>
      </c>
      <c r="C40" s="2">
        <v>934.23</v>
      </c>
      <c r="D40">
        <v>78</v>
      </c>
      <c r="J40" s="1">
        <v>5.23</v>
      </c>
      <c r="K40" s="1">
        <v>10.72</v>
      </c>
      <c r="L40" s="1">
        <v>70.87</v>
      </c>
      <c r="M40" s="2">
        <v>795.09</v>
      </c>
    </row>
    <row r="41" spans="1:15" x14ac:dyDescent="0.25">
      <c r="A41">
        <v>38</v>
      </c>
      <c r="B41" t="s">
        <v>6</v>
      </c>
      <c r="C41" s="2">
        <v>554.87</v>
      </c>
      <c r="D41">
        <v>63</v>
      </c>
      <c r="J41" s="1">
        <v>5.23</v>
      </c>
      <c r="K41" s="1">
        <v>10.72</v>
      </c>
      <c r="L41" s="1">
        <v>19.27</v>
      </c>
      <c r="M41" s="2">
        <v>181.27</v>
      </c>
    </row>
    <row r="42" spans="1:15" x14ac:dyDescent="0.25">
      <c r="A42">
        <v>39</v>
      </c>
      <c r="B42" t="s">
        <v>6</v>
      </c>
      <c r="C42" s="2">
        <v>692.23</v>
      </c>
      <c r="D42">
        <v>65</v>
      </c>
      <c r="J42" s="1">
        <v>5.23</v>
      </c>
      <c r="K42" s="1">
        <v>10.72</v>
      </c>
      <c r="L42" s="1">
        <v>99.65</v>
      </c>
      <c r="M42" s="2">
        <v>752.78</v>
      </c>
    </row>
    <row r="43" spans="1:15" x14ac:dyDescent="0.25">
      <c r="A43">
        <v>40</v>
      </c>
      <c r="B43" t="s">
        <v>6</v>
      </c>
      <c r="C43" s="2">
        <v>627.65</v>
      </c>
      <c r="D43">
        <v>63</v>
      </c>
      <c r="J43" s="1">
        <v>5.23</v>
      </c>
      <c r="K43" s="1">
        <v>10.72</v>
      </c>
      <c r="L43" s="1">
        <v>38.369999999999997</v>
      </c>
      <c r="M43" s="2">
        <v>934.23</v>
      </c>
    </row>
    <row r="44" spans="1:15" x14ac:dyDescent="0.25">
      <c r="J44" s="1">
        <v>5.23</v>
      </c>
      <c r="K44" s="1">
        <v>10.72</v>
      </c>
      <c r="L44" s="1">
        <v>76.260000000000005</v>
      </c>
      <c r="M44" s="2">
        <v>554.87</v>
      </c>
    </row>
    <row r="45" spans="1:15" x14ac:dyDescent="0.25">
      <c r="C45" s="3" t="s">
        <v>9</v>
      </c>
      <c r="J45" s="1">
        <v>5.23</v>
      </c>
      <c r="K45" s="1">
        <v>10.72</v>
      </c>
      <c r="L45" s="1">
        <v>35.25</v>
      </c>
      <c r="M45" s="2">
        <v>692.23</v>
      </c>
    </row>
    <row r="46" spans="1:15" x14ac:dyDescent="0.25">
      <c r="A46" t="s">
        <v>8</v>
      </c>
      <c r="B46" t="s">
        <v>1</v>
      </c>
      <c r="C46" t="s">
        <v>2</v>
      </c>
      <c r="J46" s="1">
        <v>5.23</v>
      </c>
      <c r="K46" s="1">
        <v>10.72</v>
      </c>
      <c r="L46" s="1">
        <v>76.98</v>
      </c>
      <c r="M46" s="2">
        <v>627.65</v>
      </c>
    </row>
    <row r="47" spans="1:15" x14ac:dyDescent="0.25">
      <c r="A47">
        <v>1</v>
      </c>
      <c r="B47" t="s">
        <v>5</v>
      </c>
      <c r="C47" s="2">
        <v>9.24</v>
      </c>
      <c r="J47" t="s">
        <v>45</v>
      </c>
      <c r="K47" t="s">
        <v>46</v>
      </c>
      <c r="L47" t="s">
        <v>47</v>
      </c>
      <c r="M47" t="s">
        <v>48</v>
      </c>
      <c r="N47" t="s">
        <v>49</v>
      </c>
      <c r="O47" t="s">
        <v>50</v>
      </c>
    </row>
    <row r="48" spans="1:15" x14ac:dyDescent="0.25">
      <c r="A48">
        <v>2</v>
      </c>
      <c r="B48" t="s">
        <v>5</v>
      </c>
      <c r="C48" s="2">
        <v>8.76</v>
      </c>
      <c r="J48">
        <f>_xlfn.T.TEST(J37:J46,K37:K46,2,2)</f>
        <v>5.4732677711432987E-283</v>
      </c>
      <c r="K48">
        <f>_xlfn.T.TEST(J37:J46,L37:L46,2,2)</f>
        <v>1.3216747562058206E-5</v>
      </c>
      <c r="L48">
        <f>_xlfn.T.TEST(J37:J46,M37:M46,2,2)</f>
        <v>1.4399881699708818E-8</v>
      </c>
      <c r="M48">
        <f>_xlfn.T.TEST(K37:K46,L37:L46,2,2)</f>
        <v>4.4195009540373414E-5</v>
      </c>
      <c r="N48">
        <f>_xlfn.T.TEST(K37:K46,M37:M46,2,2)</f>
        <v>1.6376573222194005E-8</v>
      </c>
      <c r="O48">
        <f>_xlfn.T.TEST(L37:L46,M37:M46,2,2)</f>
        <v>6.4824009432504874E-8</v>
      </c>
    </row>
    <row r="49" spans="1:13" x14ac:dyDescent="0.25">
      <c r="A49">
        <v>3</v>
      </c>
      <c r="B49" t="s">
        <v>5</v>
      </c>
      <c r="C49" s="2">
        <v>8.7799999999999994</v>
      </c>
    </row>
    <row r="50" spans="1:13" x14ac:dyDescent="0.25">
      <c r="A50">
        <v>4</v>
      </c>
      <c r="B50" t="s">
        <v>5</v>
      </c>
      <c r="C50" s="2">
        <v>13.5</v>
      </c>
    </row>
    <row r="51" spans="1:13" x14ac:dyDescent="0.25">
      <c r="A51">
        <v>5</v>
      </c>
      <c r="B51" t="s">
        <v>5</v>
      </c>
      <c r="C51" s="2">
        <v>12.3</v>
      </c>
      <c r="J51">
        <f>0.05/6</f>
        <v>8.3333333333333332E-3</v>
      </c>
    </row>
    <row r="52" spans="1:13" x14ac:dyDescent="0.25">
      <c r="A52">
        <v>6</v>
      </c>
      <c r="B52" t="s">
        <v>4</v>
      </c>
      <c r="C52" s="2">
        <v>22.34</v>
      </c>
      <c r="J52" t="s">
        <v>51</v>
      </c>
      <c r="K52" t="s">
        <v>52</v>
      </c>
      <c r="L52" t="s">
        <v>53</v>
      </c>
      <c r="M52" t="s">
        <v>54</v>
      </c>
    </row>
    <row r="53" spans="1:13" x14ac:dyDescent="0.25">
      <c r="A53">
        <v>7</v>
      </c>
      <c r="B53" t="s">
        <v>4</v>
      </c>
      <c r="C53" s="2">
        <v>6.45</v>
      </c>
      <c r="J53" t="s">
        <v>45</v>
      </c>
      <c r="K53" s="7">
        <v>5.4733000000000001E-283</v>
      </c>
      <c r="L53">
        <f>0.05/6</f>
        <v>8.3333333333333332E-3</v>
      </c>
      <c r="M53" t="s">
        <v>55</v>
      </c>
    </row>
    <row r="54" spans="1:13" x14ac:dyDescent="0.25">
      <c r="A54">
        <v>8</v>
      </c>
      <c r="B54" t="s">
        <v>4</v>
      </c>
      <c r="C54" s="2">
        <v>14.23</v>
      </c>
      <c r="J54" t="s">
        <v>46</v>
      </c>
      <c r="K54" s="7">
        <v>1.32167E-5</v>
      </c>
      <c r="L54">
        <f t="shared" ref="L54:L58" si="5">0.05/6</f>
        <v>8.3333333333333332E-3</v>
      </c>
      <c r="M54" t="s">
        <v>55</v>
      </c>
    </row>
    <row r="55" spans="1:13" x14ac:dyDescent="0.25">
      <c r="A55">
        <v>9</v>
      </c>
      <c r="B55" t="s">
        <v>4</v>
      </c>
      <c r="C55" s="2">
        <v>3.55</v>
      </c>
      <c r="J55" t="s">
        <v>47</v>
      </c>
      <c r="K55" s="7">
        <v>1.4399899999999999E-8</v>
      </c>
      <c r="L55">
        <f t="shared" si="5"/>
        <v>8.3333333333333332E-3</v>
      </c>
      <c r="M55" t="s">
        <v>55</v>
      </c>
    </row>
    <row r="56" spans="1:13" x14ac:dyDescent="0.25">
      <c r="A56">
        <v>10</v>
      </c>
      <c r="B56" t="s">
        <v>4</v>
      </c>
      <c r="C56" s="2">
        <v>8.99</v>
      </c>
      <c r="J56" t="s">
        <v>48</v>
      </c>
      <c r="K56" s="7">
        <v>4.4195E-5</v>
      </c>
      <c r="L56">
        <f t="shared" si="5"/>
        <v>8.3333333333333332E-3</v>
      </c>
      <c r="M56" t="s">
        <v>55</v>
      </c>
    </row>
    <row r="57" spans="1:13" x14ac:dyDescent="0.25">
      <c r="J57" t="s">
        <v>49</v>
      </c>
      <c r="K57" s="7">
        <v>1.63766E-8</v>
      </c>
      <c r="L57">
        <f t="shared" si="5"/>
        <v>8.3333333333333332E-3</v>
      </c>
      <c r="M57" t="s">
        <v>55</v>
      </c>
    </row>
    <row r="58" spans="1:13" x14ac:dyDescent="0.25">
      <c r="J58" t="s">
        <v>50</v>
      </c>
      <c r="K58" s="7">
        <v>6.4828000000000003E-8</v>
      </c>
      <c r="L58">
        <f t="shared" si="5"/>
        <v>8.3333333333333332E-3</v>
      </c>
      <c r="M58" t="s">
        <v>55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tabSelected="1" topLeftCell="O19" workbookViewId="0">
      <selection activeCell="Z11" sqref="Z11"/>
    </sheetView>
  </sheetViews>
  <sheetFormatPr defaultRowHeight="15.75" x14ac:dyDescent="0.25"/>
  <cols>
    <col min="1" max="1" width="19" customWidth="1"/>
    <col min="18" max="18" width="18.5" customWidth="1"/>
    <col min="26" max="26" width="31.125" customWidth="1"/>
    <col min="27" max="27" width="19.875" customWidth="1"/>
    <col min="28" max="28" width="20.125" customWidth="1"/>
    <col min="29" max="29" width="14.5" customWidth="1"/>
  </cols>
  <sheetData>
    <row r="1" spans="1:29" x14ac:dyDescent="0.25">
      <c r="A1" s="9" t="s">
        <v>56</v>
      </c>
      <c r="B1" s="8"/>
      <c r="C1" s="8"/>
      <c r="D1" s="8"/>
      <c r="E1" s="8"/>
      <c r="R1" s="3" t="s">
        <v>26</v>
      </c>
    </row>
    <row r="2" spans="1:29" x14ac:dyDescent="0.25">
      <c r="B2" t="s">
        <v>18</v>
      </c>
    </row>
    <row r="3" spans="1:29" ht="16.5" thickBot="1" x14ac:dyDescent="0.3">
      <c r="B3" t="s">
        <v>11</v>
      </c>
      <c r="C3" t="s">
        <v>12</v>
      </c>
      <c r="D3" t="s">
        <v>13</v>
      </c>
      <c r="E3" t="s">
        <v>14</v>
      </c>
      <c r="H3" t="s">
        <v>21</v>
      </c>
      <c r="R3" t="s">
        <v>27</v>
      </c>
      <c r="Z3" s="3" t="s">
        <v>66</v>
      </c>
      <c r="AA3" s="3" t="s">
        <v>67</v>
      </c>
      <c r="AB3" s="3" t="s">
        <v>68</v>
      </c>
      <c r="AC3" s="3" t="s">
        <v>69</v>
      </c>
    </row>
    <row r="4" spans="1:29" x14ac:dyDescent="0.25">
      <c r="B4">
        <v>5.23</v>
      </c>
      <c r="C4">
        <v>10.72</v>
      </c>
      <c r="D4">
        <v>100.19</v>
      </c>
      <c r="E4">
        <v>793.17</v>
      </c>
      <c r="G4" t="s">
        <v>11</v>
      </c>
      <c r="H4">
        <v>5.23</v>
      </c>
      <c r="R4" s="6" t="s">
        <v>28</v>
      </c>
      <c r="S4" s="6" t="s">
        <v>17</v>
      </c>
      <c r="T4" s="6" t="s">
        <v>29</v>
      </c>
      <c r="U4" s="6" t="s">
        <v>19</v>
      </c>
      <c r="V4" s="6" t="s">
        <v>30</v>
      </c>
      <c r="Z4" t="s">
        <v>60</v>
      </c>
      <c r="AA4">
        <v>5.4733000000000001E-283</v>
      </c>
      <c r="AB4">
        <v>8.3333333333333332E-3</v>
      </c>
      <c r="AC4" t="s">
        <v>55</v>
      </c>
    </row>
    <row r="5" spans="1:29" x14ac:dyDescent="0.25">
      <c r="B5">
        <v>5.23</v>
      </c>
      <c r="C5">
        <v>10.72</v>
      </c>
      <c r="D5">
        <v>75.92</v>
      </c>
      <c r="E5">
        <v>476.67</v>
      </c>
      <c r="G5" t="s">
        <v>12</v>
      </c>
      <c r="H5">
        <v>10.72</v>
      </c>
      <c r="R5" s="4" t="s">
        <v>31</v>
      </c>
      <c r="S5" s="4">
        <v>10</v>
      </c>
      <c r="T5" s="4">
        <v>52.300000000000011</v>
      </c>
      <c r="U5" s="4">
        <v>5.2300000000000013</v>
      </c>
      <c r="V5" s="4">
        <v>8.7651211691223538E-31</v>
      </c>
      <c r="Z5" t="s">
        <v>61</v>
      </c>
      <c r="AA5">
        <v>1.32167E-5</v>
      </c>
      <c r="AB5">
        <v>8.3333333333333332E-3</v>
      </c>
      <c r="AC5" t="s">
        <v>55</v>
      </c>
    </row>
    <row r="6" spans="1:29" x14ac:dyDescent="0.25">
      <c r="B6">
        <v>5.23</v>
      </c>
      <c r="C6">
        <v>10.72</v>
      </c>
      <c r="D6">
        <v>23.46</v>
      </c>
      <c r="E6">
        <v>771.45</v>
      </c>
      <c r="G6" t="s">
        <v>13</v>
      </c>
      <c r="H6">
        <v>61.622</v>
      </c>
      <c r="R6" s="4" t="s">
        <v>32</v>
      </c>
      <c r="S6" s="4">
        <v>10</v>
      </c>
      <c r="T6" s="4">
        <v>107.2</v>
      </c>
      <c r="U6" s="4">
        <v>10.72</v>
      </c>
      <c r="V6" s="4">
        <v>0</v>
      </c>
      <c r="Z6" t="s">
        <v>62</v>
      </c>
      <c r="AA6">
        <v>1.4399899999999999E-8</v>
      </c>
      <c r="AB6">
        <v>8.3333333333333332E-3</v>
      </c>
      <c r="AC6" t="s">
        <v>55</v>
      </c>
    </row>
    <row r="7" spans="1:29" x14ac:dyDescent="0.25">
      <c r="B7">
        <v>5.23</v>
      </c>
      <c r="C7">
        <v>10.72</v>
      </c>
      <c r="D7">
        <v>70.87</v>
      </c>
      <c r="E7">
        <v>795.09</v>
      </c>
      <c r="G7" t="s">
        <v>14</v>
      </c>
      <c r="H7">
        <v>657.94100000000003</v>
      </c>
      <c r="R7" s="4" t="s">
        <v>33</v>
      </c>
      <c r="S7" s="4">
        <v>10</v>
      </c>
      <c r="T7" s="4">
        <v>616.22</v>
      </c>
      <c r="U7" s="4">
        <v>61.622</v>
      </c>
      <c r="V7" s="4">
        <v>906.65388444444477</v>
      </c>
      <c r="Z7" t="s">
        <v>63</v>
      </c>
      <c r="AA7">
        <v>4.4195E-5</v>
      </c>
      <c r="AB7">
        <v>8.3333333333333332E-3</v>
      </c>
      <c r="AC7" t="s">
        <v>55</v>
      </c>
    </row>
    <row r="8" spans="1:29" ht="16.5" thickBot="1" x14ac:dyDescent="0.3">
      <c r="B8">
        <v>5.23</v>
      </c>
      <c r="C8">
        <v>10.72</v>
      </c>
      <c r="D8">
        <v>19.27</v>
      </c>
      <c r="E8">
        <v>181.27</v>
      </c>
      <c r="R8" s="5" t="s">
        <v>34</v>
      </c>
      <c r="S8" s="5">
        <v>10</v>
      </c>
      <c r="T8" s="5">
        <v>6579.41</v>
      </c>
      <c r="U8" s="5">
        <v>657.94100000000003</v>
      </c>
      <c r="V8" s="5">
        <v>45344.711121111177</v>
      </c>
      <c r="Z8" t="s">
        <v>64</v>
      </c>
      <c r="AA8">
        <v>1.63766E-8</v>
      </c>
      <c r="AB8">
        <v>8.3333333333333332E-3</v>
      </c>
      <c r="AC8" t="s">
        <v>55</v>
      </c>
    </row>
    <row r="9" spans="1:29" x14ac:dyDescent="0.25">
      <c r="B9">
        <v>5.23</v>
      </c>
      <c r="C9">
        <v>10.72</v>
      </c>
      <c r="D9">
        <v>99.65</v>
      </c>
      <c r="E9">
        <v>752.78</v>
      </c>
      <c r="Z9" t="s">
        <v>65</v>
      </c>
      <c r="AA9">
        <v>6.4828000000000003E-8</v>
      </c>
      <c r="AB9">
        <v>8.3333333333333332E-3</v>
      </c>
      <c r="AC9" t="s">
        <v>55</v>
      </c>
    </row>
    <row r="10" spans="1:29" x14ac:dyDescent="0.25">
      <c r="B10">
        <v>5.23</v>
      </c>
      <c r="C10">
        <v>10.72</v>
      </c>
      <c r="D10">
        <v>38.369999999999997</v>
      </c>
      <c r="E10">
        <v>934.23</v>
      </c>
    </row>
    <row r="11" spans="1:29" ht="16.5" thickBot="1" x14ac:dyDescent="0.3">
      <c r="B11">
        <v>5.23</v>
      </c>
      <c r="C11">
        <v>10.72</v>
      </c>
      <c r="D11">
        <v>76.260000000000005</v>
      </c>
      <c r="E11">
        <v>554.87</v>
      </c>
      <c r="R11" t="s">
        <v>25</v>
      </c>
    </row>
    <row r="12" spans="1:29" x14ac:dyDescent="0.25">
      <c r="B12">
        <v>5.23</v>
      </c>
      <c r="C12">
        <v>10.72</v>
      </c>
      <c r="D12">
        <v>35.25</v>
      </c>
      <c r="E12">
        <v>692.23</v>
      </c>
      <c r="R12" s="6" t="s">
        <v>35</v>
      </c>
      <c r="S12" s="6" t="s">
        <v>36</v>
      </c>
      <c r="T12" s="6" t="s">
        <v>37</v>
      </c>
      <c r="U12" s="6" t="s">
        <v>38</v>
      </c>
      <c r="V12" s="6" t="s">
        <v>39</v>
      </c>
      <c r="W12" s="6" t="s">
        <v>40</v>
      </c>
      <c r="X12" s="6" t="s">
        <v>41</v>
      </c>
    </row>
    <row r="13" spans="1:29" x14ac:dyDescent="0.25">
      <c r="B13">
        <v>5.23</v>
      </c>
      <c r="C13">
        <v>10.72</v>
      </c>
      <c r="D13">
        <v>76.98</v>
      </c>
      <c r="E13">
        <v>627.65</v>
      </c>
      <c r="R13" s="4" t="s">
        <v>42</v>
      </c>
      <c r="S13" s="4">
        <v>3015810.5837274999</v>
      </c>
      <c r="T13" s="4">
        <v>3</v>
      </c>
      <c r="U13" s="4">
        <v>1005270.1945758333</v>
      </c>
      <c r="V13" s="4">
        <v>86.939721191370992</v>
      </c>
      <c r="W13" s="4">
        <v>1.4827166649983243E-16</v>
      </c>
      <c r="X13" s="4">
        <v>2.8662655509401795</v>
      </c>
    </row>
    <row r="14" spans="1:29" x14ac:dyDescent="0.25">
      <c r="A14" s="3" t="s">
        <v>20</v>
      </c>
      <c r="B14">
        <v>5.2300000000000013</v>
      </c>
      <c r="C14">
        <v>10.72</v>
      </c>
      <c r="D14">
        <v>61.622</v>
      </c>
      <c r="E14">
        <v>657.94100000000003</v>
      </c>
      <c r="R14" s="4" t="s">
        <v>43</v>
      </c>
      <c r="S14" s="4">
        <v>416262.28505000001</v>
      </c>
      <c r="T14" s="4">
        <v>36</v>
      </c>
      <c r="U14" s="4">
        <v>11562.841251388889</v>
      </c>
      <c r="V14" s="4"/>
      <c r="W14" s="4"/>
      <c r="X14" s="4"/>
    </row>
    <row r="15" spans="1:29" x14ac:dyDescent="0.25">
      <c r="A15" s="3" t="s">
        <v>15</v>
      </c>
      <c r="B15">
        <v>9.3622225828712033E-16</v>
      </c>
      <c r="C15">
        <v>0</v>
      </c>
      <c r="D15">
        <v>30.110693855247586</v>
      </c>
      <c r="E15">
        <v>212.9429762192479</v>
      </c>
      <c r="R15" s="4"/>
      <c r="S15" s="4"/>
      <c r="T15" s="4"/>
      <c r="U15" s="4"/>
      <c r="V15" s="4"/>
      <c r="W15" s="4"/>
      <c r="X15" s="4"/>
    </row>
    <row r="16" spans="1:29" ht="16.5" thickBot="1" x14ac:dyDescent="0.3">
      <c r="A16" s="3" t="s">
        <v>17</v>
      </c>
      <c r="B16">
        <v>10</v>
      </c>
      <c r="C16">
        <v>10</v>
      </c>
      <c r="D16">
        <v>10</v>
      </c>
      <c r="E16">
        <v>10</v>
      </c>
      <c r="R16" s="5" t="s">
        <v>44</v>
      </c>
      <c r="S16" s="5">
        <v>3432072.8687775</v>
      </c>
      <c r="T16" s="5">
        <v>39</v>
      </c>
      <c r="U16" s="5"/>
      <c r="V16" s="5"/>
      <c r="W16" s="5"/>
      <c r="X16" s="5"/>
    </row>
    <row r="17" spans="1:29" x14ac:dyDescent="0.25">
      <c r="A17" s="3" t="s">
        <v>16</v>
      </c>
      <c r="B17">
        <v>2.9605947323337506E-16</v>
      </c>
      <c r="C17">
        <v>0</v>
      </c>
      <c r="D17">
        <v>9.521837451061872</v>
      </c>
      <c r="E17">
        <v>67.338481658789405</v>
      </c>
    </row>
    <row r="19" spans="1:29" x14ac:dyDescent="0.25">
      <c r="A19" s="9" t="s">
        <v>57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x14ac:dyDescent="0.25">
      <c r="B20" t="s">
        <v>11</v>
      </c>
      <c r="C20" t="s">
        <v>13</v>
      </c>
    </row>
    <row r="21" spans="1:29" x14ac:dyDescent="0.25">
      <c r="B21" s="2">
        <v>9.24</v>
      </c>
      <c r="C21" s="2">
        <v>22.34</v>
      </c>
      <c r="F21" t="s">
        <v>21</v>
      </c>
    </row>
    <row r="22" spans="1:29" x14ac:dyDescent="0.25">
      <c r="B22" s="2">
        <v>8.76</v>
      </c>
      <c r="C22" s="2">
        <v>6.45</v>
      </c>
      <c r="E22" t="s">
        <v>11</v>
      </c>
      <c r="F22">
        <v>10.516</v>
      </c>
    </row>
    <row r="23" spans="1:29" x14ac:dyDescent="0.25">
      <c r="B23" s="2">
        <v>8.7799999999999994</v>
      </c>
      <c r="C23" s="2">
        <v>14.23</v>
      </c>
      <c r="E23" t="s">
        <v>13</v>
      </c>
      <c r="F23">
        <v>11.112</v>
      </c>
    </row>
    <row r="24" spans="1:29" x14ac:dyDescent="0.25">
      <c r="B24" s="2">
        <v>13.5</v>
      </c>
      <c r="C24" s="2">
        <v>3.55</v>
      </c>
    </row>
    <row r="25" spans="1:29" x14ac:dyDescent="0.25">
      <c r="B25" s="2">
        <v>12.3</v>
      </c>
      <c r="C25" s="2">
        <v>8.99</v>
      </c>
    </row>
    <row r="26" spans="1:29" x14ac:dyDescent="0.25">
      <c r="A26" s="3" t="s">
        <v>20</v>
      </c>
      <c r="B26">
        <f>AVERAGE(B21:B25)</f>
        <v>10.516</v>
      </c>
      <c r="C26">
        <f>AVERAGE(C21:C25)</f>
        <v>11.111999999999998</v>
      </c>
    </row>
    <row r="27" spans="1:29" x14ac:dyDescent="0.25">
      <c r="A27" s="3" t="s">
        <v>15</v>
      </c>
      <c r="B27">
        <f>STDEV(B21:B25)</f>
        <v>2.225551617015431</v>
      </c>
      <c r="C27">
        <f>STDEV(C21:C25)</f>
        <v>7.4028859237462283</v>
      </c>
    </row>
    <row r="28" spans="1:29" x14ac:dyDescent="0.25">
      <c r="A28" s="3" t="s">
        <v>17</v>
      </c>
      <c r="B28">
        <f>COUNT(B21:B25)</f>
        <v>5</v>
      </c>
      <c r="C28">
        <f t="shared" ref="C28" si="0">COUNT(C21:C25)</f>
        <v>5</v>
      </c>
    </row>
    <row r="29" spans="1:29" x14ac:dyDescent="0.25">
      <c r="A29" s="3" t="s">
        <v>16</v>
      </c>
      <c r="B29">
        <f>B27/SQRT(5)</f>
        <v>0.99529694061621621</v>
      </c>
      <c r="C29">
        <f>C27/SQRT(5)</f>
        <v>3.3106712310345783</v>
      </c>
    </row>
    <row r="30" spans="1:29" x14ac:dyDescent="0.25">
      <c r="A30" s="3" t="s">
        <v>22</v>
      </c>
      <c r="B30">
        <f>_xlfn.T.TEST(B21:B25,C21:C25,2,2)</f>
        <v>0.86740349734498257</v>
      </c>
    </row>
    <row r="31" spans="1:29" x14ac:dyDescent="0.25">
      <c r="A31" s="3" t="s">
        <v>58</v>
      </c>
      <c r="B31" t="s">
        <v>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Sheet4</vt:lpstr>
    </vt:vector>
  </TitlesOfParts>
  <Company>University  of Florida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Kleim</dc:creator>
  <cp:lastModifiedBy>ETS</cp:lastModifiedBy>
  <dcterms:created xsi:type="dcterms:W3CDTF">2013-09-05T18:27:57Z</dcterms:created>
  <dcterms:modified xsi:type="dcterms:W3CDTF">2014-09-10T17:41:40Z</dcterms:modified>
</cp:coreProperties>
</file>