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date1904="1" showInkAnnotation="0" autoCompressPictures="0"/>
  <bookViews>
    <workbookView xWindow="0" yWindow="0" windowWidth="20000" windowHeight="25900" tabRatio="500" activeTab="2"/>
  </bookViews>
  <sheets>
    <sheet name="M Mixes" sheetId="1" r:id="rId1"/>
    <sheet name="Pre-test" sheetId="5" r:id="rId2"/>
    <sheet name="Sample List" sheetId="2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9" i="1"/>
  <c r="G11" i="1"/>
  <c r="G10" i="1"/>
  <c r="G8" i="1"/>
  <c r="G7" i="1"/>
  <c r="G3" i="1"/>
  <c r="G5" i="1"/>
  <c r="G4" i="1"/>
  <c r="M33" i="1"/>
  <c r="M32" i="1"/>
  <c r="M31" i="1"/>
  <c r="M30" i="1"/>
  <c r="M29" i="1"/>
  <c r="M28" i="1"/>
  <c r="K33" i="1"/>
  <c r="K32" i="1"/>
  <c r="K31" i="1"/>
  <c r="K30" i="1"/>
  <c r="K29" i="1"/>
  <c r="K28" i="1"/>
  <c r="H33" i="1"/>
  <c r="H32" i="1"/>
  <c r="H31" i="1"/>
  <c r="H30" i="1"/>
  <c r="H29" i="1"/>
  <c r="H28" i="1"/>
  <c r="E33" i="1"/>
  <c r="E32" i="1"/>
  <c r="E31" i="1"/>
  <c r="E30" i="1"/>
  <c r="E29" i="1"/>
  <c r="E28" i="1"/>
  <c r="C33" i="1"/>
  <c r="C32" i="1"/>
  <c r="C31" i="1"/>
  <c r="C30" i="1"/>
  <c r="C29" i="1"/>
  <c r="C28" i="1"/>
  <c r="C20" i="5"/>
  <c r="C18" i="5"/>
  <c r="C17" i="5"/>
  <c r="C16" i="5"/>
  <c r="C15" i="5"/>
  <c r="C14" i="5"/>
  <c r="C13" i="5"/>
  <c r="I8" i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</calcChain>
</file>

<file path=xl/sharedStrings.xml><?xml version="1.0" encoding="utf-8"?>
<sst xmlns="http://schemas.openxmlformats.org/spreadsheetml/2006/main" count="367" uniqueCount="125">
  <si>
    <t>dNTPs</t>
    <phoneticPr fontId="4" type="noConversion"/>
  </si>
  <si>
    <t>BSA</t>
    <phoneticPr fontId="4" type="noConversion"/>
  </si>
  <si>
    <t>template</t>
    <phoneticPr fontId="4" type="noConversion"/>
  </si>
  <si>
    <t>primers</t>
    <phoneticPr fontId="4" type="noConversion"/>
  </si>
  <si>
    <t>polymerase</t>
    <phoneticPr fontId="4" type="noConversion"/>
  </si>
  <si>
    <t>1-3 team 1, 4 ladder, 5-7 V1/PMP2, 8-10 team 2</t>
    <phoneticPr fontId="4" type="noConversion"/>
  </si>
  <si>
    <t>sensitivity gel</t>
    <phoneticPr fontId="4" type="noConversion"/>
  </si>
  <si>
    <t>specificity rxns: 10 EH, 10 VC, 10 mixed template</t>
    <phoneticPr fontId="4" type="noConversion"/>
  </si>
  <si>
    <t>Team</t>
    <phoneticPr fontId="4" type="noConversion"/>
  </si>
  <si>
    <t>SPECIFICITY</t>
    <phoneticPr fontId="4" type="noConversion"/>
  </si>
  <si>
    <t>SENSITIVITY</t>
    <phoneticPr fontId="4" type="noConversion"/>
  </si>
  <si>
    <t>TR ORANGE</t>
    <phoneticPr fontId="4" type="noConversion"/>
  </si>
  <si>
    <t>TR BLUE</t>
    <phoneticPr fontId="4" type="noConversion"/>
  </si>
  <si>
    <t>WF GREEN</t>
    <phoneticPr fontId="4" type="noConversion"/>
  </si>
  <si>
    <t>WF BLUE</t>
    <phoneticPr fontId="4" type="noConversion"/>
  </si>
  <si>
    <t>WF PINK</t>
    <phoneticPr fontId="4" type="noConversion"/>
  </si>
  <si>
    <t>TR GREEN</t>
    <phoneticPr fontId="4" type="noConversion"/>
  </si>
  <si>
    <t>TR PINK</t>
    <phoneticPr fontId="4" type="noConversion"/>
  </si>
  <si>
    <t>WF RED</t>
    <phoneticPr fontId="4" type="noConversion"/>
  </si>
  <si>
    <t>WF YELLOW</t>
    <phoneticPr fontId="4" type="noConversion"/>
  </si>
  <si>
    <t>WF PURPLE</t>
    <phoneticPr fontId="4" type="noConversion"/>
  </si>
  <si>
    <t>OVERVIEW</t>
    <phoneticPr fontId="4" type="noConversion"/>
  </si>
  <si>
    <t>specificity gel</t>
    <phoneticPr fontId="4" type="noConversion"/>
  </si>
  <si>
    <t>me</t>
    <phoneticPr fontId="4" type="noConversion"/>
  </si>
  <si>
    <t>1:1000</t>
    <phoneticPr fontId="4" type="noConversion"/>
  </si>
  <si>
    <t>1:100</t>
    <phoneticPr fontId="4" type="noConversion"/>
  </si>
  <si>
    <t>1:10K</t>
    <phoneticPr fontId="4" type="noConversion"/>
  </si>
  <si>
    <t>3 uL</t>
    <phoneticPr fontId="4" type="noConversion"/>
  </si>
  <si>
    <t>1:10</t>
    <phoneticPr fontId="4" type="noConversion"/>
  </si>
  <si>
    <t>SPEC 1 TEMPLATE VC</t>
    <phoneticPr fontId="4" type="noConversion"/>
  </si>
  <si>
    <t>SPEC 1 TEMPLATE EH</t>
    <phoneticPr fontId="4" type="noConversion"/>
  </si>
  <si>
    <t>SPECIFICITY ADDED NOTES</t>
    <phoneticPr fontId="4" type="noConversion"/>
  </si>
  <si>
    <t>1:100</t>
    <phoneticPr fontId="4" type="noConversion"/>
  </si>
  <si>
    <t>5 uL</t>
    <phoneticPr fontId="4" type="noConversion"/>
  </si>
  <si>
    <t>volume of template</t>
    <phoneticPr fontId="4" type="noConversion"/>
  </si>
  <si>
    <t>SPEC BOTH</t>
    <phoneticPr fontId="4" type="noConversion"/>
  </si>
  <si>
    <t>SENS EH low</t>
    <phoneticPr fontId="4" type="noConversion"/>
  </si>
  <si>
    <t>SENS EH mid</t>
    <phoneticPr fontId="4" type="noConversion"/>
  </si>
  <si>
    <t>SENS EH hi</t>
    <phoneticPr fontId="4" type="noConversion"/>
  </si>
  <si>
    <t>SENS VC low</t>
    <phoneticPr fontId="4" type="noConversion"/>
  </si>
  <si>
    <t>SENS VC mid</t>
    <phoneticPr fontId="4" type="noConversion"/>
  </si>
  <si>
    <t>SENS VC hi</t>
    <phoneticPr fontId="4" type="noConversion"/>
  </si>
  <si>
    <t>SPEC VC</t>
    <phoneticPr fontId="4" type="noConversion"/>
  </si>
  <si>
    <t>SPEC EH</t>
    <phoneticPr fontId="4" type="noConversion"/>
  </si>
  <si>
    <t>SENSITIVITY VC (3 conc)</t>
    <phoneticPr fontId="4" type="noConversion"/>
  </si>
  <si>
    <t>SENSITIVITY EH (3 conc, 1 m-mix per)</t>
    <phoneticPr fontId="4" type="noConversion"/>
  </si>
  <si>
    <t>me</t>
    <phoneticPr fontId="4" type="noConversion"/>
  </si>
  <si>
    <t>aliquot 45 uL, then add primer mix last</t>
    <phoneticPr fontId="4" type="noConversion"/>
  </si>
  <si>
    <t>SENSITIVITY ADDED NOTES</t>
    <phoneticPr fontId="4" type="noConversion"/>
  </si>
  <si>
    <t>EH plan</t>
    <phoneticPr fontId="4" type="noConversion"/>
  </si>
  <si>
    <t>VC plan</t>
    <phoneticPr fontId="4" type="noConversion"/>
  </si>
  <si>
    <t>ng template</t>
    <phoneticPr fontId="4" type="noConversion"/>
  </si>
  <si>
    <t>dilution of template</t>
    <phoneticPr fontId="4" type="noConversion"/>
  </si>
  <si>
    <t>SPEC 2 TEMPLATES</t>
    <phoneticPr fontId="4" type="noConversion"/>
  </si>
  <si>
    <t>buffer</t>
    <phoneticPr fontId="4" type="noConversion"/>
  </si>
  <si>
    <t>water</t>
    <phoneticPr fontId="4" type="noConversion"/>
  </si>
  <si>
    <t>1x</t>
    <phoneticPr fontId="4" type="noConversion"/>
  </si>
  <si>
    <t>1x</t>
    <phoneticPr fontId="4" type="noConversion"/>
  </si>
  <si>
    <t>All Ta this year were 58 C</t>
  </si>
  <si>
    <t>VC</t>
  </si>
  <si>
    <t>EH</t>
  </si>
  <si>
    <t>BOTH</t>
  </si>
  <si>
    <t>EH LO</t>
  </si>
  <si>
    <t>EH MID</t>
  </si>
  <si>
    <t>EH HI</t>
  </si>
  <si>
    <t>x</t>
  </si>
  <si>
    <t>SPEC: species</t>
  </si>
  <si>
    <t>SENS: [conc]</t>
  </si>
  <si>
    <t>GROUP</t>
  </si>
  <si>
    <t>S14 note: based on S13 results, VC sensitivity template can possibly go even lower</t>
  </si>
  <si>
    <t>1, 2, 3</t>
  </si>
  <si>
    <t>TR YELLOW</t>
  </si>
  <si>
    <t>WF SILVER</t>
  </si>
  <si>
    <t>WF WHITE</t>
  </si>
  <si>
    <t>TR RED</t>
  </si>
  <si>
    <t>WF ORANGE</t>
  </si>
  <si>
    <t>simply label tubes n, have a scheme</t>
  </si>
  <si>
    <t>specificity PCR</t>
  </si>
  <si>
    <t>per my rxns, can run 2 gels, so for V1/PMP2 need just 2 rxn sets total</t>
  </si>
  <si>
    <t>3 rxns per team, 8 teams, hence 4 gels (instructors load one of the WF on TR)</t>
  </si>
  <si>
    <t>sensitivity PCR</t>
  </si>
  <si>
    <t>TOWARD MASTER MIXES -- REVISE WITH NEW NUMBERS WHEN READY</t>
  </si>
  <si>
    <t>SENS VC extra lo</t>
  </si>
  <si>
    <t>SENS VC lo</t>
  </si>
  <si>
    <t>SENS EH lo</t>
  </si>
  <si>
    <t>SENS basis rxn</t>
  </si>
  <si>
    <t>aliquot 45 uL, then add template last</t>
  </si>
  <si>
    <t>primers (together)</t>
  </si>
  <si>
    <t>7x + 10%</t>
  </si>
  <si>
    <t>Note: stock BSA here was the 5%, not 1% as we used on Day 3 this year</t>
  </si>
  <si>
    <t>so, 7 reactions to check whether results are similar to last year plus take VC lower</t>
  </si>
  <si>
    <t>Calculate max amounts needed before starting, so using exact same stocks for</t>
  </si>
  <si>
    <t>primer mix as well as template dilutions!!!</t>
  </si>
  <si>
    <t>10x + 12%</t>
  </si>
  <si>
    <t>Master mix # used</t>
  </si>
  <si>
    <t>Sample #</t>
  </si>
  <si>
    <t>Note: V1PMP2 primer mix should be on same basis as student ones: 2 + 2 + 96 (scaled up)</t>
  </si>
  <si>
    <t>MAX AMOUNTS NEEDED</t>
  </si>
  <si>
    <t>primers</t>
  </si>
  <si>
    <t>BSA</t>
  </si>
  <si>
    <t>polymerase</t>
  </si>
  <si>
    <t>VC 1:100</t>
  </si>
  <si>
    <t>VC 1:1000</t>
  </si>
  <si>
    <t>VC 1:10K</t>
  </si>
  <si>
    <t>EH 1:10</t>
  </si>
  <si>
    <t>EH 1:100</t>
  </si>
  <si>
    <t>EH 1:1000</t>
  </si>
  <si>
    <t>SPECIFICITY</t>
  </si>
  <si>
    <t>SENSITIVITY TEMPLATE PLAN</t>
  </si>
  <si>
    <t>TR BLUE?</t>
  </si>
  <si>
    <t>skip</t>
  </si>
  <si>
    <t>6 Master Mixes</t>
  </si>
  <si>
    <t>4, 5, 6</t>
  </si>
  <si>
    <t>per team, one rxn w/EH and one w/VC and one w/both</t>
  </si>
  <si>
    <t>3 rxns per team, 8 teams, hence 4 gels (instructors load extra TR on WF)</t>
  </si>
  <si>
    <t>for my rxns, again 2 sets total should suffice</t>
  </si>
  <si>
    <t>EH sensitivity rxns: 10 per dilution</t>
  </si>
  <si>
    <t>or 2.5?</t>
  </si>
  <si>
    <t>per team, 1 rxn at each of three template concentrations -- E hellem for all this year</t>
  </si>
  <si>
    <t xml:space="preserve">Master mix #s </t>
  </si>
  <si>
    <t>TR BLUE xtra</t>
  </si>
  <si>
    <t>CUTTING</t>
  </si>
  <si>
    <t>JUST THIS ONE</t>
  </si>
  <si>
    <t>MAX AMOUNTS NEEDED (if SENS with both EH and VC)</t>
  </si>
  <si>
    <t>--&gt; no, okay after making fresh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</si>
</sst>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b/>
      <i/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quotePrefix="1" applyAlignment="1">
      <alignment horizontal="right"/>
    </xf>
    <xf numFmtId="0" fontId="0" fillId="0" borderId="0" xfId="0" quotePrefix="1" applyNumberForma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left"/>
    </xf>
    <xf numFmtId="0" fontId="0" fillId="0" borderId="0" xfId="0" applyFill="1"/>
    <xf numFmtId="0" fontId="1" fillId="0" borderId="0" xfId="0" applyFont="1" applyFill="1"/>
    <xf numFmtId="20" fontId="0" fillId="0" borderId="0" xfId="0" quotePrefix="1" applyNumberFormat="1" applyAlignment="1">
      <alignment horizontal="right"/>
    </xf>
    <xf numFmtId="0" fontId="0" fillId="0" borderId="0" xfId="0" quotePrefix="1"/>
  </cellXfs>
  <cellStyles count="2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="110" workbookViewId="0">
      <selection activeCell="F54" sqref="F54"/>
    </sheetView>
  </sheetViews>
  <sheetFormatPr baseColWidth="10" defaultRowHeight="13" x14ac:dyDescent="0"/>
  <cols>
    <col min="1" max="1" width="16.85546875" customWidth="1"/>
    <col min="2" max="2" width="14.28515625" customWidth="1"/>
    <col min="3" max="3" width="9.7109375" customWidth="1"/>
    <col min="4" max="4" width="11.42578125" customWidth="1"/>
    <col min="8" max="9" width="12.7109375" customWidth="1"/>
  </cols>
  <sheetData>
    <row r="1" spans="1:15">
      <c r="A1" s="2" t="s">
        <v>9</v>
      </c>
    </row>
    <row r="2" spans="1:15">
      <c r="A2" s="1" t="s">
        <v>8</v>
      </c>
      <c r="B2" s="2" t="s">
        <v>119</v>
      </c>
      <c r="C2" s="2" t="s">
        <v>111</v>
      </c>
      <c r="F2" s="2" t="s">
        <v>97</v>
      </c>
      <c r="I2" s="2" t="s">
        <v>21</v>
      </c>
    </row>
    <row r="3" spans="1:15">
      <c r="A3" s="1"/>
      <c r="B3" s="1"/>
      <c r="C3">
        <v>1</v>
      </c>
      <c r="D3" t="s">
        <v>42</v>
      </c>
      <c r="F3" s="2" t="s">
        <v>98</v>
      </c>
      <c r="G3">
        <f>9*2*5*1.2</f>
        <v>108</v>
      </c>
      <c r="I3" s="10" t="s">
        <v>77</v>
      </c>
      <c r="J3" t="s">
        <v>113</v>
      </c>
    </row>
    <row r="4" spans="1:15">
      <c r="A4" t="s">
        <v>11</v>
      </c>
      <c r="B4" s="5" t="s">
        <v>70</v>
      </c>
      <c r="C4">
        <v>2</v>
      </c>
      <c r="D4" t="s">
        <v>43</v>
      </c>
      <c r="F4" s="2" t="s">
        <v>99</v>
      </c>
      <c r="G4">
        <f>5.6*9</f>
        <v>50.4</v>
      </c>
      <c r="I4" s="10" t="s">
        <v>22</v>
      </c>
      <c r="J4" t="s">
        <v>5</v>
      </c>
    </row>
    <row r="5" spans="1:15">
      <c r="A5" t="s">
        <v>71</v>
      </c>
      <c r="B5" s="5" t="s">
        <v>70</v>
      </c>
      <c r="C5">
        <v>3</v>
      </c>
      <c r="D5" t="s">
        <v>35</v>
      </c>
      <c r="F5" s="2" t="s">
        <v>100</v>
      </c>
      <c r="G5">
        <f>11.2*9</f>
        <v>100.8</v>
      </c>
    </row>
    <row r="6" spans="1:15">
      <c r="A6" t="s">
        <v>12</v>
      </c>
      <c r="B6" s="5" t="s">
        <v>70</v>
      </c>
      <c r="C6">
        <v>4</v>
      </c>
      <c r="D6" t="s">
        <v>36</v>
      </c>
      <c r="F6" s="2" t="s">
        <v>101</v>
      </c>
      <c r="G6" s="4">
        <f>K33+C33+C33</f>
        <v>168.00000000000003</v>
      </c>
      <c r="I6" t="s">
        <v>79</v>
      </c>
    </row>
    <row r="7" spans="1:15">
      <c r="A7" t="s">
        <v>13</v>
      </c>
      <c r="B7" s="5" t="s">
        <v>70</v>
      </c>
      <c r="C7">
        <v>5</v>
      </c>
      <c r="D7" t="s">
        <v>37</v>
      </c>
      <c r="F7" s="11" t="s">
        <v>102</v>
      </c>
      <c r="G7" s="4">
        <f>K33</f>
        <v>56.000000000000007</v>
      </c>
      <c r="I7" t="s">
        <v>78</v>
      </c>
    </row>
    <row r="8" spans="1:15">
      <c r="A8" t="s">
        <v>14</v>
      </c>
      <c r="B8" s="5" t="s">
        <v>70</v>
      </c>
      <c r="C8">
        <v>6</v>
      </c>
      <c r="D8" t="s">
        <v>38</v>
      </c>
      <c r="F8" s="11" t="s">
        <v>103</v>
      </c>
      <c r="G8" s="4">
        <f>K33</f>
        <v>56.000000000000007</v>
      </c>
      <c r="I8" s="2">
        <f>6+(8*3)</f>
        <v>30</v>
      </c>
      <c r="J8" s="2" t="s">
        <v>7</v>
      </c>
    </row>
    <row r="9" spans="1:15">
      <c r="A9" t="s">
        <v>20</v>
      </c>
      <c r="B9" s="5" t="s">
        <v>70</v>
      </c>
      <c r="F9" s="11" t="s">
        <v>104</v>
      </c>
      <c r="G9" s="4">
        <f>M33+E33+E33</f>
        <v>100.80000000000001</v>
      </c>
      <c r="J9" s="2"/>
    </row>
    <row r="10" spans="1:15">
      <c r="A10" t="s">
        <v>72</v>
      </c>
      <c r="B10" s="5" t="s">
        <v>70</v>
      </c>
      <c r="C10" s="2" t="s">
        <v>110</v>
      </c>
      <c r="D10" t="s">
        <v>39</v>
      </c>
      <c r="F10" s="2" t="s">
        <v>105</v>
      </c>
      <c r="G10" s="4">
        <f>M33</f>
        <v>33.6</v>
      </c>
      <c r="I10" s="10" t="s">
        <v>80</v>
      </c>
      <c r="J10" t="s">
        <v>118</v>
      </c>
    </row>
    <row r="11" spans="1:15">
      <c r="A11" t="s">
        <v>73</v>
      </c>
      <c r="B11" s="5" t="s">
        <v>70</v>
      </c>
      <c r="C11" s="2" t="s">
        <v>110</v>
      </c>
      <c r="D11" t="s">
        <v>40</v>
      </c>
      <c r="F11" s="2" t="s">
        <v>106</v>
      </c>
      <c r="G11" s="4">
        <f>M33</f>
        <v>33.6</v>
      </c>
      <c r="I11" s="10" t="s">
        <v>6</v>
      </c>
      <c r="J11" t="s">
        <v>5</v>
      </c>
    </row>
    <row r="12" spans="1:15">
      <c r="C12" s="2" t="s">
        <v>110</v>
      </c>
      <c r="D12" t="s">
        <v>41</v>
      </c>
      <c r="I12" t="s">
        <v>114</v>
      </c>
    </row>
    <row r="13" spans="1:15">
      <c r="A13" s="2" t="s">
        <v>10</v>
      </c>
      <c r="G13" s="12"/>
      <c r="I13" s="12" t="s">
        <v>115</v>
      </c>
      <c r="J13" s="12"/>
      <c r="K13" s="12"/>
      <c r="L13" s="12"/>
      <c r="M13" s="12"/>
      <c r="N13" s="12"/>
      <c r="O13" s="12"/>
    </row>
    <row r="14" spans="1:15">
      <c r="A14" s="1" t="s">
        <v>8</v>
      </c>
      <c r="B14" s="2" t="s">
        <v>119</v>
      </c>
      <c r="C14" s="12"/>
      <c r="D14" s="12"/>
      <c r="E14" s="12"/>
      <c r="H14" s="12"/>
      <c r="I14" s="13">
        <v>30</v>
      </c>
      <c r="J14" s="13" t="s">
        <v>116</v>
      </c>
      <c r="K14" s="12"/>
      <c r="L14" s="12"/>
      <c r="M14" s="12"/>
      <c r="N14" s="12"/>
      <c r="O14" s="12"/>
    </row>
    <row r="15" spans="1:15">
      <c r="A15" t="s">
        <v>74</v>
      </c>
      <c r="B15" t="s">
        <v>112</v>
      </c>
      <c r="C15" s="12"/>
      <c r="D15" s="12"/>
      <c r="E15" s="12"/>
      <c r="H15" s="12"/>
      <c r="I15" s="12"/>
      <c r="J15" s="12"/>
      <c r="K15" s="12"/>
      <c r="L15" s="12"/>
      <c r="M15" s="12"/>
      <c r="N15" s="12"/>
      <c r="O15" s="12"/>
    </row>
    <row r="16" spans="1:15">
      <c r="A16" t="s">
        <v>16</v>
      </c>
      <c r="B16" t="s">
        <v>112</v>
      </c>
      <c r="H16" s="12"/>
      <c r="I16" s="12"/>
      <c r="J16" s="12"/>
      <c r="K16" s="12"/>
      <c r="L16" s="12"/>
      <c r="M16" s="12"/>
      <c r="N16" s="12"/>
      <c r="O16" s="12"/>
    </row>
    <row r="17" spans="1:15">
      <c r="A17" t="s">
        <v>17</v>
      </c>
      <c r="B17" t="s">
        <v>112</v>
      </c>
      <c r="H17" s="12"/>
      <c r="I17" s="12"/>
      <c r="J17" s="12"/>
      <c r="K17" s="12"/>
      <c r="L17" s="12"/>
      <c r="M17" s="12"/>
      <c r="N17" s="12"/>
      <c r="O17" s="12"/>
    </row>
    <row r="18" spans="1:15">
      <c r="A18" t="s">
        <v>18</v>
      </c>
      <c r="B18" t="s">
        <v>112</v>
      </c>
      <c r="H18" s="12"/>
      <c r="I18" s="13"/>
      <c r="J18" s="13"/>
      <c r="K18" s="12"/>
      <c r="L18" s="12"/>
      <c r="M18" s="12"/>
      <c r="N18" s="12"/>
      <c r="O18" s="12"/>
    </row>
    <row r="19" spans="1:15">
      <c r="A19" t="s">
        <v>75</v>
      </c>
      <c r="B19" t="s">
        <v>112</v>
      </c>
      <c r="H19" s="12"/>
      <c r="I19" s="12"/>
      <c r="J19" s="13"/>
      <c r="K19" s="12"/>
      <c r="L19" s="12"/>
      <c r="M19" s="12"/>
      <c r="N19" s="12"/>
      <c r="O19" s="12"/>
    </row>
    <row r="20" spans="1:15">
      <c r="A20" t="s">
        <v>19</v>
      </c>
      <c r="B20" t="s">
        <v>112</v>
      </c>
      <c r="H20" s="12"/>
      <c r="I20" s="12"/>
      <c r="J20" s="12"/>
      <c r="K20" s="12"/>
      <c r="L20" s="12"/>
      <c r="M20" s="12"/>
      <c r="N20" s="12"/>
      <c r="O20" s="12"/>
    </row>
    <row r="21" spans="1:15">
      <c r="A21" t="s">
        <v>15</v>
      </c>
      <c r="B21" t="s">
        <v>112</v>
      </c>
      <c r="I21" s="2" t="s">
        <v>76</v>
      </c>
    </row>
    <row r="22" spans="1:15">
      <c r="A22" t="s">
        <v>109</v>
      </c>
      <c r="B22" t="s">
        <v>112</v>
      </c>
    </row>
    <row r="24" spans="1:15">
      <c r="A24" s="2" t="s">
        <v>81</v>
      </c>
    </row>
    <row r="25" spans="1:15">
      <c r="J25" t="s">
        <v>121</v>
      </c>
      <c r="L25" t="s">
        <v>122</v>
      </c>
    </row>
    <row r="26" spans="1:15">
      <c r="B26" s="2" t="s">
        <v>29</v>
      </c>
      <c r="D26" s="2" t="s">
        <v>30</v>
      </c>
      <c r="G26" s="2" t="s">
        <v>53</v>
      </c>
      <c r="H26" s="2"/>
      <c r="J26" s="2" t="s">
        <v>44</v>
      </c>
      <c r="L26" s="2" t="s">
        <v>45</v>
      </c>
    </row>
    <row r="27" spans="1:15">
      <c r="B27" s="4" t="s">
        <v>56</v>
      </c>
      <c r="C27" s="9" t="s">
        <v>93</v>
      </c>
      <c r="D27" s="4" t="s">
        <v>56</v>
      </c>
      <c r="E27" s="4" t="s">
        <v>93</v>
      </c>
      <c r="G27" s="4" t="s">
        <v>56</v>
      </c>
      <c r="H27" s="4" t="s">
        <v>93</v>
      </c>
      <c r="J27" s="4" t="s">
        <v>57</v>
      </c>
      <c r="K27" s="4" t="s">
        <v>93</v>
      </c>
      <c r="L27" s="4" t="s">
        <v>57</v>
      </c>
      <c r="M27" s="4" t="s">
        <v>93</v>
      </c>
      <c r="N27" s="4"/>
    </row>
    <row r="28" spans="1:15">
      <c r="A28" t="s">
        <v>54</v>
      </c>
      <c r="B28">
        <v>5</v>
      </c>
      <c r="C28">
        <f t="shared" ref="C28:C33" si="0">B28*10*1.12</f>
        <v>56.000000000000007</v>
      </c>
      <c r="D28">
        <v>5</v>
      </c>
      <c r="E28">
        <f t="shared" ref="E28:E33" si="1">D28*10*1.12</f>
        <v>56.000000000000007</v>
      </c>
      <c r="F28" t="s">
        <v>54</v>
      </c>
      <c r="G28">
        <v>5</v>
      </c>
      <c r="H28">
        <f t="shared" ref="H28:H33" si="2">G28*10*1.12</f>
        <v>56.000000000000007</v>
      </c>
      <c r="I28" t="s">
        <v>54</v>
      </c>
      <c r="J28">
        <v>5</v>
      </c>
      <c r="K28">
        <f t="shared" ref="K28:K33" si="3">J28*10*1.12</f>
        <v>56.000000000000007</v>
      </c>
      <c r="L28">
        <v>5</v>
      </c>
      <c r="M28">
        <f t="shared" ref="M28:M33" si="4">L28*10*1.12</f>
        <v>56.000000000000007</v>
      </c>
    </row>
    <row r="29" spans="1:15">
      <c r="A29" t="s">
        <v>55</v>
      </c>
      <c r="B29">
        <v>32.5</v>
      </c>
      <c r="C29">
        <f t="shared" si="0"/>
        <v>364.00000000000006</v>
      </c>
      <c r="D29">
        <v>34.5</v>
      </c>
      <c r="E29">
        <f t="shared" si="1"/>
        <v>386.40000000000003</v>
      </c>
      <c r="F29" t="s">
        <v>55</v>
      </c>
      <c r="G29">
        <v>29.5</v>
      </c>
      <c r="H29">
        <f t="shared" si="2"/>
        <v>330.40000000000003</v>
      </c>
      <c r="I29" t="s">
        <v>55</v>
      </c>
      <c r="J29">
        <v>32.5</v>
      </c>
      <c r="K29">
        <f t="shared" si="3"/>
        <v>364.00000000000006</v>
      </c>
      <c r="L29">
        <v>34.5</v>
      </c>
      <c r="M29">
        <f t="shared" si="4"/>
        <v>386.40000000000003</v>
      </c>
    </row>
    <row r="30" spans="1:15">
      <c r="A30" t="s">
        <v>0</v>
      </c>
      <c r="B30">
        <v>1</v>
      </c>
      <c r="C30">
        <f t="shared" si="0"/>
        <v>11.200000000000001</v>
      </c>
      <c r="D30">
        <v>1</v>
      </c>
      <c r="E30">
        <f t="shared" si="1"/>
        <v>11.200000000000001</v>
      </c>
      <c r="F30" t="s">
        <v>0</v>
      </c>
      <c r="G30">
        <v>1</v>
      </c>
      <c r="H30">
        <f t="shared" si="2"/>
        <v>11.200000000000001</v>
      </c>
      <c r="I30" t="s">
        <v>0</v>
      </c>
      <c r="J30">
        <v>1</v>
      </c>
      <c r="K30">
        <f t="shared" si="3"/>
        <v>11.200000000000001</v>
      </c>
      <c r="L30">
        <v>1</v>
      </c>
      <c r="M30">
        <f t="shared" si="4"/>
        <v>11.200000000000001</v>
      </c>
    </row>
    <row r="31" spans="1:15">
      <c r="A31" t="s">
        <v>1</v>
      </c>
      <c r="B31">
        <v>0.5</v>
      </c>
      <c r="C31">
        <f t="shared" si="0"/>
        <v>5.6000000000000005</v>
      </c>
      <c r="D31">
        <v>0.5</v>
      </c>
      <c r="E31">
        <f t="shared" si="1"/>
        <v>5.6000000000000005</v>
      </c>
      <c r="F31" t="s">
        <v>1</v>
      </c>
      <c r="G31">
        <v>0.5</v>
      </c>
      <c r="H31">
        <f t="shared" si="2"/>
        <v>5.6000000000000005</v>
      </c>
      <c r="I31" t="s">
        <v>1</v>
      </c>
      <c r="J31">
        <v>0.5</v>
      </c>
      <c r="K31">
        <f t="shared" si="3"/>
        <v>5.6000000000000005</v>
      </c>
      <c r="L31">
        <v>0.5</v>
      </c>
      <c r="M31">
        <f t="shared" si="4"/>
        <v>5.6000000000000005</v>
      </c>
    </row>
    <row r="32" spans="1:15">
      <c r="A32" t="s">
        <v>4</v>
      </c>
      <c r="B32">
        <v>1</v>
      </c>
      <c r="C32">
        <f t="shared" si="0"/>
        <v>11.200000000000001</v>
      </c>
      <c r="D32">
        <v>1</v>
      </c>
      <c r="E32">
        <f t="shared" si="1"/>
        <v>11.200000000000001</v>
      </c>
      <c r="F32" t="s">
        <v>4</v>
      </c>
      <c r="G32">
        <v>1</v>
      </c>
      <c r="H32">
        <f t="shared" si="2"/>
        <v>11.200000000000001</v>
      </c>
      <c r="I32" t="s">
        <v>4</v>
      </c>
      <c r="J32">
        <v>1</v>
      </c>
      <c r="K32">
        <f t="shared" si="3"/>
        <v>11.200000000000001</v>
      </c>
      <c r="L32">
        <v>1</v>
      </c>
      <c r="M32">
        <f t="shared" si="4"/>
        <v>11.200000000000001</v>
      </c>
    </row>
    <row r="33" spans="1:13">
      <c r="A33" s="2" t="s">
        <v>2</v>
      </c>
      <c r="B33">
        <v>5</v>
      </c>
      <c r="C33">
        <f t="shared" si="0"/>
        <v>56.000000000000007</v>
      </c>
      <c r="D33">
        <v>3</v>
      </c>
      <c r="E33">
        <f t="shared" si="1"/>
        <v>33.6</v>
      </c>
      <c r="F33" s="2" t="s">
        <v>2</v>
      </c>
      <c r="G33">
        <v>8</v>
      </c>
      <c r="H33">
        <f t="shared" si="2"/>
        <v>89.600000000000009</v>
      </c>
      <c r="I33" s="2" t="s">
        <v>2</v>
      </c>
      <c r="J33">
        <v>5</v>
      </c>
      <c r="K33">
        <f t="shared" si="3"/>
        <v>56.000000000000007</v>
      </c>
      <c r="L33">
        <v>3</v>
      </c>
      <c r="M33">
        <f t="shared" si="4"/>
        <v>33.6</v>
      </c>
    </row>
    <row r="34" spans="1:13">
      <c r="A34" t="s">
        <v>47</v>
      </c>
      <c r="F34" t="s">
        <v>47</v>
      </c>
      <c r="I34" t="s">
        <v>47</v>
      </c>
      <c r="L34" t="s">
        <v>47</v>
      </c>
    </row>
    <row r="35" spans="1:13">
      <c r="A35" s="2" t="s">
        <v>3</v>
      </c>
      <c r="B35">
        <v>5</v>
      </c>
      <c r="F35" s="2" t="s">
        <v>3</v>
      </c>
      <c r="G35">
        <v>5</v>
      </c>
      <c r="I35" s="2" t="s">
        <v>3</v>
      </c>
      <c r="J35">
        <v>5</v>
      </c>
      <c r="L35">
        <v>5</v>
      </c>
    </row>
    <row r="36" spans="1:13">
      <c r="A36" s="5" t="s">
        <v>96</v>
      </c>
    </row>
    <row r="38" spans="1:13">
      <c r="A38" s="2"/>
    </row>
    <row r="40" spans="1:13">
      <c r="A40" s="2" t="s">
        <v>48</v>
      </c>
    </row>
    <row r="41" spans="1:13">
      <c r="A41" s="2" t="s">
        <v>50</v>
      </c>
      <c r="B41" s="4">
        <v>1</v>
      </c>
      <c r="C41" s="4">
        <v>2</v>
      </c>
      <c r="D41" s="4">
        <v>3</v>
      </c>
    </row>
    <row r="42" spans="1:13">
      <c r="A42" s="3" t="s">
        <v>51</v>
      </c>
      <c r="B42" s="4">
        <v>0.25</v>
      </c>
      <c r="C42" s="4">
        <v>2.5000000000000001E-2</v>
      </c>
      <c r="D42" s="4">
        <v>2.5000000000000001E-3</v>
      </c>
    </row>
    <row r="43" spans="1:13">
      <c r="A43" s="3" t="s">
        <v>52</v>
      </c>
      <c r="B43" s="6" t="s">
        <v>25</v>
      </c>
      <c r="C43" s="7" t="s">
        <v>24</v>
      </c>
      <c r="D43" s="6" t="s">
        <v>26</v>
      </c>
    </row>
    <row r="44" spans="1:13">
      <c r="A44" s="3" t="s">
        <v>34</v>
      </c>
      <c r="B44" s="4" t="s">
        <v>33</v>
      </c>
      <c r="C44" s="4" t="s">
        <v>33</v>
      </c>
      <c r="D44" s="4" t="s">
        <v>33</v>
      </c>
    </row>
    <row r="45" spans="1:13">
      <c r="A45" s="3"/>
      <c r="B45" s="4"/>
      <c r="C45" s="4"/>
      <c r="D45" s="4"/>
      <c r="H45" s="4"/>
    </row>
    <row r="46" spans="1:13">
      <c r="A46" s="2" t="s">
        <v>49</v>
      </c>
      <c r="B46" s="4">
        <v>1</v>
      </c>
      <c r="C46" s="4">
        <v>2</v>
      </c>
      <c r="D46" s="4">
        <v>3</v>
      </c>
      <c r="H46" s="4"/>
    </row>
    <row r="47" spans="1:13">
      <c r="B47" s="4">
        <v>0.5</v>
      </c>
      <c r="C47" s="4">
        <v>0.05</v>
      </c>
      <c r="D47" s="4">
        <v>5.0000000000000001E-3</v>
      </c>
      <c r="H47" s="4"/>
    </row>
    <row r="48" spans="1:13">
      <c r="B48" s="6" t="s">
        <v>28</v>
      </c>
      <c r="C48" s="6" t="s">
        <v>25</v>
      </c>
      <c r="D48" s="6" t="s">
        <v>24</v>
      </c>
      <c r="H48" s="4"/>
    </row>
    <row r="49" spans="1:8">
      <c r="B49" s="4" t="s">
        <v>27</v>
      </c>
      <c r="C49" s="4" t="s">
        <v>27</v>
      </c>
      <c r="D49" s="4" t="s">
        <v>27</v>
      </c>
      <c r="H49" s="4"/>
    </row>
    <row r="51" spans="1:8">
      <c r="A51" s="2" t="s">
        <v>31</v>
      </c>
    </row>
    <row r="52" spans="1:8">
      <c r="B52" s="2" t="s">
        <v>50</v>
      </c>
      <c r="C52" s="2" t="s">
        <v>49</v>
      </c>
      <c r="E52" s="2" t="s">
        <v>50</v>
      </c>
    </row>
    <row r="53" spans="1:8">
      <c r="A53" s="3" t="s">
        <v>51</v>
      </c>
      <c r="B53" s="4">
        <v>0.25</v>
      </c>
      <c r="C53" s="4">
        <v>0.5</v>
      </c>
      <c r="E53" s="4" t="s">
        <v>117</v>
      </c>
      <c r="F53" s="15" t="s">
        <v>124</v>
      </c>
    </row>
    <row r="54" spans="1:8">
      <c r="A54" s="3" t="s">
        <v>52</v>
      </c>
      <c r="B54" s="6" t="s">
        <v>32</v>
      </c>
      <c r="C54" s="6" t="s">
        <v>28</v>
      </c>
      <c r="E54" s="14">
        <v>4.8611111111111112E-2</v>
      </c>
    </row>
    <row r="55" spans="1:8">
      <c r="A55" s="3" t="s">
        <v>34</v>
      </c>
      <c r="B55" s="4">
        <v>5</v>
      </c>
      <c r="C55" s="4">
        <v>3</v>
      </c>
      <c r="E55" s="4">
        <v>5</v>
      </c>
    </row>
    <row r="57" spans="1:8">
      <c r="A57" s="2" t="s">
        <v>69</v>
      </c>
    </row>
  </sheetData>
  <phoneticPr fontId="4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110" workbookViewId="0">
      <selection activeCell="A40" sqref="A40"/>
    </sheetView>
  </sheetViews>
  <sheetFormatPr baseColWidth="10" defaultRowHeight="13" x14ac:dyDescent="0"/>
  <cols>
    <col min="1" max="1" width="16.85546875" customWidth="1"/>
    <col min="2" max="2" width="20.28515625" customWidth="1"/>
    <col min="3" max="3" width="9.7109375" customWidth="1"/>
    <col min="4" max="4" width="11.42578125" customWidth="1"/>
    <col min="8" max="9" width="12.7109375" customWidth="1"/>
  </cols>
  <sheetData>
    <row r="1" spans="1:3">
      <c r="A1" s="2" t="s">
        <v>69</v>
      </c>
    </row>
    <row r="2" spans="1:3">
      <c r="A2" s="2" t="s">
        <v>90</v>
      </c>
    </row>
    <row r="3" spans="1:3">
      <c r="A3">
        <v>1</v>
      </c>
      <c r="B3" t="s">
        <v>41</v>
      </c>
    </row>
    <row r="4" spans="1:3">
      <c r="A4">
        <v>2</v>
      </c>
      <c r="B4" t="s">
        <v>40</v>
      </c>
    </row>
    <row r="5" spans="1:3">
      <c r="A5">
        <v>3</v>
      </c>
      <c r="B5" t="s">
        <v>83</v>
      </c>
    </row>
    <row r="6" spans="1:3">
      <c r="A6">
        <v>4</v>
      </c>
      <c r="B6" t="s">
        <v>82</v>
      </c>
    </row>
    <row r="7" spans="1:3">
      <c r="A7">
        <v>5</v>
      </c>
      <c r="B7" t="s">
        <v>38</v>
      </c>
    </row>
    <row r="8" spans="1:3">
      <c r="A8">
        <v>6</v>
      </c>
      <c r="B8" t="s">
        <v>37</v>
      </c>
    </row>
    <row r="9" spans="1:3">
      <c r="A9">
        <v>7</v>
      </c>
      <c r="B9" t="s">
        <v>84</v>
      </c>
    </row>
    <row r="10" spans="1:3">
      <c r="A10" s="2" t="s">
        <v>89</v>
      </c>
    </row>
    <row r="11" spans="1:3">
      <c r="A11" s="2"/>
    </row>
    <row r="12" spans="1:3">
      <c r="A12" s="2" t="s">
        <v>85</v>
      </c>
      <c r="B12" s="4" t="s">
        <v>57</v>
      </c>
      <c r="C12" s="8" t="s">
        <v>88</v>
      </c>
    </row>
    <row r="13" spans="1:3">
      <c r="A13" t="s">
        <v>54</v>
      </c>
      <c r="B13">
        <v>5</v>
      </c>
      <c r="C13">
        <f t="shared" ref="C13:C18" si="0">B13*7*1.1</f>
        <v>38.5</v>
      </c>
    </row>
    <row r="14" spans="1:3">
      <c r="A14" t="s">
        <v>55</v>
      </c>
      <c r="B14">
        <v>32.5</v>
      </c>
      <c r="C14">
        <f t="shared" si="0"/>
        <v>250.25000000000003</v>
      </c>
    </row>
    <row r="15" spans="1:3">
      <c r="A15" t="s">
        <v>0</v>
      </c>
      <c r="B15">
        <v>1</v>
      </c>
      <c r="C15">
        <f t="shared" si="0"/>
        <v>7.7000000000000011</v>
      </c>
    </row>
    <row r="16" spans="1:3">
      <c r="A16" t="s">
        <v>1</v>
      </c>
      <c r="B16">
        <v>0.5</v>
      </c>
      <c r="C16">
        <f t="shared" si="0"/>
        <v>3.8500000000000005</v>
      </c>
    </row>
    <row r="17" spans="1:4">
      <c r="A17" t="s">
        <v>4</v>
      </c>
      <c r="B17">
        <v>1</v>
      </c>
      <c r="C17">
        <f t="shared" si="0"/>
        <v>7.7000000000000011</v>
      </c>
    </row>
    <row r="18" spans="1:4">
      <c r="A18" s="2" t="s">
        <v>87</v>
      </c>
      <c r="B18">
        <v>5</v>
      </c>
      <c r="C18">
        <f t="shared" si="0"/>
        <v>38.5</v>
      </c>
    </row>
    <row r="19" spans="1:4">
      <c r="A19" t="s">
        <v>86</v>
      </c>
    </row>
    <row r="20" spans="1:4">
      <c r="A20" s="2" t="s">
        <v>2</v>
      </c>
      <c r="B20">
        <v>5</v>
      </c>
      <c r="C20">
        <f>B20*7*1.1</f>
        <v>38.5</v>
      </c>
    </row>
    <row r="22" spans="1:4">
      <c r="A22" s="2" t="s">
        <v>108</v>
      </c>
    </row>
    <row r="23" spans="1:4">
      <c r="A23" s="2" t="s">
        <v>50</v>
      </c>
      <c r="B23" s="4">
        <v>1</v>
      </c>
      <c r="C23" s="4">
        <v>2</v>
      </c>
      <c r="D23" s="4">
        <v>3</v>
      </c>
    </row>
    <row r="24" spans="1:4">
      <c r="A24" s="3" t="s">
        <v>51</v>
      </c>
      <c r="B24" s="4">
        <v>0.25</v>
      </c>
      <c r="C24" s="4">
        <v>2.5000000000000001E-2</v>
      </c>
      <c r="D24" s="4">
        <v>2.5000000000000001E-3</v>
      </c>
    </row>
    <row r="25" spans="1:4">
      <c r="A25" s="3" t="s">
        <v>52</v>
      </c>
      <c r="B25" s="6" t="s">
        <v>25</v>
      </c>
      <c r="C25" s="7" t="s">
        <v>24</v>
      </c>
      <c r="D25" s="6" t="s">
        <v>26</v>
      </c>
    </row>
    <row r="26" spans="1:4">
      <c r="A26" s="3" t="s">
        <v>34</v>
      </c>
      <c r="B26" s="4" t="s">
        <v>33</v>
      </c>
      <c r="C26" s="4" t="s">
        <v>33</v>
      </c>
      <c r="D26" s="4" t="s">
        <v>33</v>
      </c>
    </row>
    <row r="27" spans="1:4">
      <c r="A27" s="2" t="s">
        <v>49</v>
      </c>
      <c r="B27" s="4">
        <v>1</v>
      </c>
      <c r="C27" s="4">
        <v>2</v>
      </c>
      <c r="D27" s="4">
        <v>3</v>
      </c>
    </row>
    <row r="28" spans="1:4">
      <c r="A28" s="3" t="s">
        <v>51</v>
      </c>
      <c r="B28" s="4">
        <v>0.5</v>
      </c>
      <c r="C28" s="4">
        <v>0.05</v>
      </c>
      <c r="D28" s="4">
        <v>5.0000000000000001E-3</v>
      </c>
    </row>
    <row r="29" spans="1:4">
      <c r="A29" s="3" t="s">
        <v>52</v>
      </c>
      <c r="B29" s="6" t="s">
        <v>28</v>
      </c>
      <c r="C29" s="6" t="s">
        <v>25</v>
      </c>
      <c r="D29" s="6" t="s">
        <v>24</v>
      </c>
    </row>
    <row r="30" spans="1:4">
      <c r="A30" s="3" t="s">
        <v>34</v>
      </c>
      <c r="B30" s="4" t="s">
        <v>27</v>
      </c>
      <c r="C30" s="4" t="s">
        <v>27</v>
      </c>
      <c r="D30" s="4" t="s">
        <v>27</v>
      </c>
    </row>
    <row r="32" spans="1:4">
      <c r="A32" s="2" t="s">
        <v>107</v>
      </c>
      <c r="B32" s="2" t="s">
        <v>50</v>
      </c>
      <c r="C32" s="2" t="s">
        <v>49</v>
      </c>
    </row>
    <row r="33" spans="1:3">
      <c r="A33" s="3" t="s">
        <v>51</v>
      </c>
      <c r="B33" s="4">
        <v>0.25</v>
      </c>
      <c r="C33" s="4">
        <v>0.5</v>
      </c>
    </row>
    <row r="34" spans="1:3">
      <c r="A34" s="3" t="s">
        <v>52</v>
      </c>
      <c r="B34" s="6" t="s">
        <v>32</v>
      </c>
      <c r="C34" s="6" t="s">
        <v>28</v>
      </c>
    </row>
    <row r="35" spans="1:3">
      <c r="A35" s="3" t="s">
        <v>34</v>
      </c>
      <c r="B35" s="4">
        <v>5</v>
      </c>
      <c r="C35" s="4">
        <v>3</v>
      </c>
    </row>
    <row r="37" spans="1:3">
      <c r="A37" s="2" t="s">
        <v>91</v>
      </c>
    </row>
    <row r="38" spans="1:3">
      <c r="A38" s="2" t="s">
        <v>92</v>
      </c>
    </row>
    <row r="39" spans="1:3">
      <c r="A39" s="2" t="s">
        <v>123</v>
      </c>
    </row>
    <row r="40" spans="1:3">
      <c r="A40" t="s">
        <v>98</v>
      </c>
      <c r="B40">
        <v>108</v>
      </c>
    </row>
    <row r="41" spans="1:3">
      <c r="A41" t="s">
        <v>99</v>
      </c>
      <c r="B41">
        <v>50.4</v>
      </c>
    </row>
    <row r="42" spans="1:3">
      <c r="A42" t="s">
        <v>100</v>
      </c>
      <c r="B42">
        <v>100.8</v>
      </c>
    </row>
    <row r="43" spans="1:3">
      <c r="A43" t="s">
        <v>101</v>
      </c>
      <c r="B43">
        <v>168.00000000000003</v>
      </c>
    </row>
    <row r="44" spans="1:3">
      <c r="A44" t="s">
        <v>102</v>
      </c>
      <c r="B44">
        <v>56.000000000000007</v>
      </c>
    </row>
    <row r="45" spans="1:3">
      <c r="A45" t="s">
        <v>103</v>
      </c>
      <c r="B45">
        <v>56.000000000000007</v>
      </c>
    </row>
    <row r="46" spans="1:3">
      <c r="A46" t="s">
        <v>104</v>
      </c>
      <c r="B46">
        <v>100.80000000000001</v>
      </c>
    </row>
    <row r="47" spans="1:3">
      <c r="A47" t="s">
        <v>105</v>
      </c>
      <c r="B47">
        <v>33.6</v>
      </c>
    </row>
    <row r="48" spans="1:3">
      <c r="A48" t="s">
        <v>106</v>
      </c>
      <c r="B48">
        <v>33.6</v>
      </c>
    </row>
  </sheetData>
  <phoneticPr fontId="4" type="noConversion"/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zoomScale="125" workbookViewId="0">
      <selection activeCell="G14" sqref="G14"/>
    </sheetView>
  </sheetViews>
  <sheetFormatPr baseColWidth="10" defaultRowHeight="13" x14ac:dyDescent="0"/>
  <cols>
    <col min="2" max="2" width="11.42578125" customWidth="1"/>
    <col min="3" max="3" width="13.28515625" customWidth="1"/>
    <col min="4" max="4" width="15.42578125" customWidth="1"/>
  </cols>
  <sheetData>
    <row r="1" spans="1:5">
      <c r="A1" s="2" t="s">
        <v>58</v>
      </c>
    </row>
    <row r="2" spans="1:5">
      <c r="A2" s="2" t="s">
        <v>95</v>
      </c>
      <c r="B2" s="2" t="s">
        <v>68</v>
      </c>
      <c r="C2" s="2" t="s">
        <v>67</v>
      </c>
      <c r="D2" s="2" t="s">
        <v>66</v>
      </c>
      <c r="E2" s="2" t="s">
        <v>94</v>
      </c>
    </row>
    <row r="3" spans="1:5">
      <c r="A3">
        <v>1</v>
      </c>
      <c r="B3" s="2" t="s">
        <v>23</v>
      </c>
      <c r="C3" t="s">
        <v>65</v>
      </c>
      <c r="D3" t="s">
        <v>59</v>
      </c>
      <c r="E3">
        <v>1</v>
      </c>
    </row>
    <row r="4" spans="1:5">
      <c r="A4">
        <f>A3+1</f>
        <v>2</v>
      </c>
      <c r="B4" t="s">
        <v>46</v>
      </c>
      <c r="C4" t="s">
        <v>65</v>
      </c>
      <c r="D4" t="s">
        <v>59</v>
      </c>
      <c r="E4">
        <v>1</v>
      </c>
    </row>
    <row r="5" spans="1:5">
      <c r="A5">
        <f t="shared" ref="A5:A29" si="0">A4+1</f>
        <v>3</v>
      </c>
      <c r="B5" t="s">
        <v>46</v>
      </c>
      <c r="C5" t="s">
        <v>65</v>
      </c>
      <c r="D5" t="s">
        <v>60</v>
      </c>
      <c r="E5">
        <v>2</v>
      </c>
    </row>
    <row r="6" spans="1:5">
      <c r="A6">
        <f t="shared" si="0"/>
        <v>4</v>
      </c>
      <c r="B6" t="s">
        <v>46</v>
      </c>
      <c r="C6" t="s">
        <v>65</v>
      </c>
      <c r="D6" t="s">
        <v>60</v>
      </c>
      <c r="E6">
        <v>2</v>
      </c>
    </row>
    <row r="7" spans="1:5">
      <c r="A7">
        <f t="shared" si="0"/>
        <v>5</v>
      </c>
      <c r="B7" t="s">
        <v>46</v>
      </c>
      <c r="C7" t="s">
        <v>65</v>
      </c>
      <c r="D7" t="s">
        <v>61</v>
      </c>
      <c r="E7">
        <v>3</v>
      </c>
    </row>
    <row r="8" spans="1:5">
      <c r="A8">
        <f t="shared" si="0"/>
        <v>6</v>
      </c>
      <c r="B8" t="s">
        <v>46</v>
      </c>
      <c r="C8" t="s">
        <v>65</v>
      </c>
      <c r="D8" t="s">
        <v>61</v>
      </c>
      <c r="E8">
        <v>3</v>
      </c>
    </row>
    <row r="9" spans="1:5">
      <c r="A9">
        <f t="shared" si="0"/>
        <v>7</v>
      </c>
      <c r="B9" t="s">
        <v>46</v>
      </c>
      <c r="C9" t="s">
        <v>62</v>
      </c>
      <c r="D9" t="s">
        <v>65</v>
      </c>
      <c r="E9">
        <v>4</v>
      </c>
    </row>
    <row r="10" spans="1:5">
      <c r="A10">
        <f t="shared" si="0"/>
        <v>8</v>
      </c>
      <c r="B10" t="s">
        <v>46</v>
      </c>
      <c r="C10" t="s">
        <v>62</v>
      </c>
      <c r="D10" t="s">
        <v>65</v>
      </c>
      <c r="E10">
        <v>4</v>
      </c>
    </row>
    <row r="11" spans="1:5">
      <c r="A11">
        <f t="shared" si="0"/>
        <v>9</v>
      </c>
      <c r="B11" t="s">
        <v>46</v>
      </c>
      <c r="C11" t="s">
        <v>63</v>
      </c>
      <c r="D11" t="s">
        <v>65</v>
      </c>
      <c r="E11">
        <v>5</v>
      </c>
    </row>
    <row r="12" spans="1:5">
      <c r="A12">
        <f t="shared" si="0"/>
        <v>10</v>
      </c>
      <c r="B12" t="s">
        <v>46</v>
      </c>
      <c r="C12" t="s">
        <v>63</v>
      </c>
      <c r="D12" t="s">
        <v>65</v>
      </c>
      <c r="E12">
        <v>5</v>
      </c>
    </row>
    <row r="13" spans="1:5">
      <c r="A13">
        <f t="shared" si="0"/>
        <v>11</v>
      </c>
      <c r="B13" t="s">
        <v>46</v>
      </c>
      <c r="C13" t="s">
        <v>64</v>
      </c>
      <c r="D13" t="s">
        <v>65</v>
      </c>
      <c r="E13">
        <v>6</v>
      </c>
    </row>
    <row r="14" spans="1:5">
      <c r="A14">
        <f t="shared" si="0"/>
        <v>12</v>
      </c>
      <c r="B14" t="s">
        <v>46</v>
      </c>
      <c r="C14" t="s">
        <v>64</v>
      </c>
      <c r="D14" t="s">
        <v>65</v>
      </c>
      <c r="E14">
        <v>6</v>
      </c>
    </row>
    <row r="15" spans="1:5">
      <c r="A15">
        <f>A14+1</f>
        <v>13</v>
      </c>
      <c r="B15" s="2" t="s">
        <v>11</v>
      </c>
      <c r="C15" t="s">
        <v>65</v>
      </c>
      <c r="D15" t="s">
        <v>59</v>
      </c>
      <c r="E15">
        <v>1</v>
      </c>
    </row>
    <row r="16" spans="1:5">
      <c r="A16">
        <f t="shared" si="0"/>
        <v>14</v>
      </c>
      <c r="B16" s="2"/>
      <c r="C16" t="s">
        <v>65</v>
      </c>
      <c r="D16" t="s">
        <v>60</v>
      </c>
      <c r="E16">
        <v>2</v>
      </c>
    </row>
    <row r="17" spans="1:5">
      <c r="A17">
        <f t="shared" si="0"/>
        <v>15</v>
      </c>
      <c r="B17" s="2"/>
      <c r="C17" t="s">
        <v>65</v>
      </c>
      <c r="D17" t="s">
        <v>61</v>
      </c>
      <c r="E17">
        <v>3</v>
      </c>
    </row>
    <row r="18" spans="1:5">
      <c r="A18">
        <f t="shared" si="0"/>
        <v>16</v>
      </c>
      <c r="B18" s="2" t="s">
        <v>71</v>
      </c>
      <c r="C18" t="s">
        <v>65</v>
      </c>
      <c r="D18" t="s">
        <v>59</v>
      </c>
      <c r="E18">
        <v>1</v>
      </c>
    </row>
    <row r="19" spans="1:5">
      <c r="A19">
        <f t="shared" si="0"/>
        <v>17</v>
      </c>
      <c r="B19" s="2"/>
      <c r="C19" t="s">
        <v>65</v>
      </c>
      <c r="D19" t="s">
        <v>60</v>
      </c>
      <c r="E19">
        <v>2</v>
      </c>
    </row>
    <row r="20" spans="1:5">
      <c r="A20">
        <f t="shared" si="0"/>
        <v>18</v>
      </c>
      <c r="B20" s="2"/>
      <c r="C20" t="s">
        <v>65</v>
      </c>
      <c r="D20" t="s">
        <v>61</v>
      </c>
      <c r="E20">
        <v>3</v>
      </c>
    </row>
    <row r="21" spans="1:5">
      <c r="A21">
        <f t="shared" si="0"/>
        <v>19</v>
      </c>
      <c r="B21" s="2" t="s">
        <v>12</v>
      </c>
      <c r="C21" t="s">
        <v>65</v>
      </c>
      <c r="D21" t="s">
        <v>59</v>
      </c>
      <c r="E21">
        <v>1</v>
      </c>
    </row>
    <row r="22" spans="1:5">
      <c r="A22">
        <f t="shared" si="0"/>
        <v>20</v>
      </c>
      <c r="B22" s="2"/>
      <c r="C22" t="s">
        <v>65</v>
      </c>
      <c r="D22" t="s">
        <v>60</v>
      </c>
      <c r="E22">
        <v>2</v>
      </c>
    </row>
    <row r="23" spans="1:5">
      <c r="A23">
        <f t="shared" si="0"/>
        <v>21</v>
      </c>
      <c r="B23" s="2"/>
      <c r="C23" t="s">
        <v>65</v>
      </c>
      <c r="D23" t="s">
        <v>61</v>
      </c>
      <c r="E23">
        <v>3</v>
      </c>
    </row>
    <row r="24" spans="1:5">
      <c r="A24">
        <f t="shared" si="0"/>
        <v>22</v>
      </c>
      <c r="B24" s="2" t="s">
        <v>13</v>
      </c>
      <c r="C24" t="s">
        <v>65</v>
      </c>
      <c r="D24" t="s">
        <v>59</v>
      </c>
      <c r="E24">
        <v>1</v>
      </c>
    </row>
    <row r="25" spans="1:5">
      <c r="A25">
        <f t="shared" si="0"/>
        <v>23</v>
      </c>
      <c r="B25" s="2"/>
      <c r="C25" t="s">
        <v>65</v>
      </c>
      <c r="D25" t="s">
        <v>60</v>
      </c>
      <c r="E25">
        <v>2</v>
      </c>
    </row>
    <row r="26" spans="1:5">
      <c r="A26">
        <f t="shared" si="0"/>
        <v>24</v>
      </c>
      <c r="B26" s="2"/>
      <c r="C26" t="s">
        <v>65</v>
      </c>
      <c r="D26" t="s">
        <v>61</v>
      </c>
      <c r="E26">
        <v>3</v>
      </c>
    </row>
    <row r="27" spans="1:5">
      <c r="A27">
        <f t="shared" si="0"/>
        <v>25</v>
      </c>
      <c r="B27" s="2" t="s">
        <v>14</v>
      </c>
      <c r="C27" t="s">
        <v>65</v>
      </c>
      <c r="D27" t="s">
        <v>59</v>
      </c>
      <c r="E27">
        <v>1</v>
      </c>
    </row>
    <row r="28" spans="1:5">
      <c r="A28">
        <f t="shared" si="0"/>
        <v>26</v>
      </c>
      <c r="B28" s="2"/>
      <c r="C28" t="s">
        <v>65</v>
      </c>
      <c r="D28" t="s">
        <v>60</v>
      </c>
      <c r="E28">
        <v>2</v>
      </c>
    </row>
    <row r="29" spans="1:5">
      <c r="A29">
        <f t="shared" si="0"/>
        <v>27</v>
      </c>
      <c r="B29" s="2"/>
      <c r="C29" t="s">
        <v>65</v>
      </c>
      <c r="D29" t="s">
        <v>61</v>
      </c>
      <c r="E29">
        <v>3</v>
      </c>
    </row>
    <row r="30" spans="1:5">
      <c r="A30">
        <f>A29+1</f>
        <v>28</v>
      </c>
      <c r="B30" s="2" t="s">
        <v>20</v>
      </c>
      <c r="C30" t="s">
        <v>65</v>
      </c>
      <c r="D30" t="s">
        <v>59</v>
      </c>
      <c r="E30">
        <v>1</v>
      </c>
    </row>
    <row r="31" spans="1:5">
      <c r="A31">
        <f>A30+1</f>
        <v>29</v>
      </c>
      <c r="B31" s="2"/>
      <c r="C31" t="s">
        <v>65</v>
      </c>
      <c r="D31" t="s">
        <v>60</v>
      </c>
      <c r="E31">
        <v>2</v>
      </c>
    </row>
    <row r="32" spans="1:5">
      <c r="A32">
        <f>A31+1</f>
        <v>30</v>
      </c>
      <c r="B32" s="2"/>
      <c r="C32" t="s">
        <v>65</v>
      </c>
      <c r="D32" t="s">
        <v>61</v>
      </c>
      <c r="E32">
        <v>3</v>
      </c>
    </row>
    <row r="33" spans="1:5">
      <c r="A33">
        <v>31</v>
      </c>
      <c r="B33" s="2" t="s">
        <v>72</v>
      </c>
      <c r="C33" t="s">
        <v>65</v>
      </c>
      <c r="D33" t="s">
        <v>59</v>
      </c>
      <c r="E33">
        <v>1</v>
      </c>
    </row>
    <row r="34" spans="1:5">
      <c r="A34">
        <f t="shared" ref="A34:A62" si="1">A33+1</f>
        <v>32</v>
      </c>
      <c r="B34" s="2"/>
      <c r="C34" t="s">
        <v>65</v>
      </c>
      <c r="D34" t="s">
        <v>60</v>
      </c>
      <c r="E34">
        <v>2</v>
      </c>
    </row>
    <row r="35" spans="1:5">
      <c r="A35">
        <f t="shared" si="1"/>
        <v>33</v>
      </c>
      <c r="B35" s="2"/>
      <c r="C35" t="s">
        <v>65</v>
      </c>
      <c r="D35" t="s">
        <v>61</v>
      </c>
      <c r="E35">
        <v>3</v>
      </c>
    </row>
    <row r="36" spans="1:5">
      <c r="A36">
        <f t="shared" si="1"/>
        <v>34</v>
      </c>
      <c r="B36" s="2" t="s">
        <v>73</v>
      </c>
      <c r="C36" t="s">
        <v>65</v>
      </c>
      <c r="D36" t="s">
        <v>59</v>
      </c>
      <c r="E36">
        <v>1</v>
      </c>
    </row>
    <row r="37" spans="1:5">
      <c r="A37">
        <f t="shared" si="1"/>
        <v>35</v>
      </c>
      <c r="B37" s="2"/>
      <c r="C37" t="s">
        <v>65</v>
      </c>
      <c r="D37" t="s">
        <v>60</v>
      </c>
      <c r="E37">
        <v>2</v>
      </c>
    </row>
    <row r="38" spans="1:5">
      <c r="A38">
        <f t="shared" si="1"/>
        <v>36</v>
      </c>
      <c r="B38" s="2"/>
      <c r="C38" t="s">
        <v>65</v>
      </c>
      <c r="D38" t="s">
        <v>61</v>
      </c>
      <c r="E38">
        <v>3</v>
      </c>
    </row>
    <row r="39" spans="1:5">
      <c r="A39">
        <f t="shared" si="1"/>
        <v>37</v>
      </c>
      <c r="B39" s="2" t="s">
        <v>74</v>
      </c>
      <c r="C39" t="s">
        <v>62</v>
      </c>
      <c r="D39" t="s">
        <v>65</v>
      </c>
      <c r="E39">
        <v>4</v>
      </c>
    </row>
    <row r="40" spans="1:5">
      <c r="A40">
        <f t="shared" si="1"/>
        <v>38</v>
      </c>
      <c r="B40" s="2"/>
      <c r="C40" t="s">
        <v>63</v>
      </c>
      <c r="D40" t="s">
        <v>65</v>
      </c>
      <c r="E40">
        <v>5</v>
      </c>
    </row>
    <row r="41" spans="1:5">
      <c r="A41">
        <f t="shared" si="1"/>
        <v>39</v>
      </c>
      <c r="B41" s="2"/>
      <c r="C41" t="s">
        <v>64</v>
      </c>
      <c r="D41" t="s">
        <v>65</v>
      </c>
      <c r="E41">
        <v>6</v>
      </c>
    </row>
    <row r="42" spans="1:5">
      <c r="A42">
        <f t="shared" si="1"/>
        <v>40</v>
      </c>
      <c r="B42" s="2" t="s">
        <v>16</v>
      </c>
      <c r="C42" t="s">
        <v>62</v>
      </c>
      <c r="D42" t="s">
        <v>65</v>
      </c>
      <c r="E42">
        <v>4</v>
      </c>
    </row>
    <row r="43" spans="1:5">
      <c r="A43">
        <f t="shared" si="1"/>
        <v>41</v>
      </c>
      <c r="B43" s="2"/>
      <c r="C43" t="s">
        <v>63</v>
      </c>
      <c r="D43" t="s">
        <v>65</v>
      </c>
      <c r="E43">
        <v>5</v>
      </c>
    </row>
    <row r="44" spans="1:5">
      <c r="A44">
        <f t="shared" si="1"/>
        <v>42</v>
      </c>
      <c r="B44" s="2"/>
      <c r="C44" t="s">
        <v>64</v>
      </c>
      <c r="D44" t="s">
        <v>65</v>
      </c>
      <c r="E44">
        <v>6</v>
      </c>
    </row>
    <row r="45" spans="1:5">
      <c r="A45">
        <f t="shared" si="1"/>
        <v>43</v>
      </c>
      <c r="B45" s="2" t="s">
        <v>17</v>
      </c>
      <c r="C45" t="s">
        <v>62</v>
      </c>
      <c r="D45" t="s">
        <v>65</v>
      </c>
      <c r="E45">
        <v>4</v>
      </c>
    </row>
    <row r="46" spans="1:5">
      <c r="A46">
        <f t="shared" si="1"/>
        <v>44</v>
      </c>
      <c r="B46" s="2"/>
      <c r="C46" t="s">
        <v>63</v>
      </c>
      <c r="D46" t="s">
        <v>65</v>
      </c>
      <c r="E46">
        <v>5</v>
      </c>
    </row>
    <row r="47" spans="1:5">
      <c r="A47">
        <f t="shared" si="1"/>
        <v>45</v>
      </c>
      <c r="B47" s="2"/>
      <c r="C47" t="s">
        <v>64</v>
      </c>
      <c r="D47" t="s">
        <v>65</v>
      </c>
      <c r="E47">
        <v>6</v>
      </c>
    </row>
    <row r="48" spans="1:5">
      <c r="A48">
        <f t="shared" si="1"/>
        <v>46</v>
      </c>
      <c r="B48" s="2" t="s">
        <v>120</v>
      </c>
      <c r="C48" t="s">
        <v>62</v>
      </c>
      <c r="D48" t="s">
        <v>65</v>
      </c>
      <c r="E48">
        <v>4</v>
      </c>
    </row>
    <row r="49" spans="1:5">
      <c r="A49">
        <f t="shared" si="1"/>
        <v>47</v>
      </c>
      <c r="B49" s="2"/>
      <c r="C49" t="s">
        <v>63</v>
      </c>
      <c r="D49" t="s">
        <v>65</v>
      </c>
      <c r="E49">
        <v>5</v>
      </c>
    </row>
    <row r="50" spans="1:5">
      <c r="A50">
        <f t="shared" si="1"/>
        <v>48</v>
      </c>
      <c r="B50" s="2"/>
      <c r="C50" t="s">
        <v>64</v>
      </c>
      <c r="D50" t="s">
        <v>65</v>
      </c>
      <c r="E50">
        <v>6</v>
      </c>
    </row>
    <row r="51" spans="1:5">
      <c r="A51">
        <f t="shared" si="1"/>
        <v>49</v>
      </c>
      <c r="B51" s="2" t="s">
        <v>18</v>
      </c>
      <c r="C51" t="s">
        <v>62</v>
      </c>
      <c r="D51" t="s">
        <v>65</v>
      </c>
      <c r="E51">
        <v>4</v>
      </c>
    </row>
    <row r="52" spans="1:5">
      <c r="A52">
        <f t="shared" si="1"/>
        <v>50</v>
      </c>
      <c r="B52" s="2"/>
      <c r="C52" t="s">
        <v>63</v>
      </c>
      <c r="D52" t="s">
        <v>65</v>
      </c>
      <c r="E52">
        <v>5</v>
      </c>
    </row>
    <row r="53" spans="1:5">
      <c r="A53">
        <f t="shared" si="1"/>
        <v>51</v>
      </c>
      <c r="B53" s="2"/>
      <c r="C53" t="s">
        <v>64</v>
      </c>
      <c r="D53" t="s">
        <v>65</v>
      </c>
      <c r="E53">
        <v>6</v>
      </c>
    </row>
    <row r="54" spans="1:5">
      <c r="A54">
        <f t="shared" si="1"/>
        <v>52</v>
      </c>
      <c r="B54" s="2" t="s">
        <v>75</v>
      </c>
      <c r="C54" t="s">
        <v>62</v>
      </c>
      <c r="D54" t="s">
        <v>65</v>
      </c>
      <c r="E54">
        <v>4</v>
      </c>
    </row>
    <row r="55" spans="1:5">
      <c r="A55">
        <f t="shared" si="1"/>
        <v>53</v>
      </c>
      <c r="B55" s="2"/>
      <c r="C55" t="s">
        <v>63</v>
      </c>
      <c r="D55" t="s">
        <v>65</v>
      </c>
      <c r="E55">
        <v>5</v>
      </c>
    </row>
    <row r="56" spans="1:5">
      <c r="A56">
        <f t="shared" si="1"/>
        <v>54</v>
      </c>
      <c r="B56" s="2"/>
      <c r="C56" t="s">
        <v>64</v>
      </c>
      <c r="D56" t="s">
        <v>65</v>
      </c>
      <c r="E56">
        <v>6</v>
      </c>
    </row>
    <row r="57" spans="1:5">
      <c r="A57">
        <f t="shared" si="1"/>
        <v>55</v>
      </c>
      <c r="B57" s="2" t="s">
        <v>19</v>
      </c>
      <c r="C57" t="s">
        <v>62</v>
      </c>
      <c r="D57" t="s">
        <v>65</v>
      </c>
      <c r="E57">
        <v>4</v>
      </c>
    </row>
    <row r="58" spans="1:5">
      <c r="A58">
        <f t="shared" si="1"/>
        <v>56</v>
      </c>
      <c r="B58" s="2"/>
      <c r="C58" t="s">
        <v>63</v>
      </c>
      <c r="D58" t="s">
        <v>65</v>
      </c>
      <c r="E58">
        <v>5</v>
      </c>
    </row>
    <row r="59" spans="1:5">
      <c r="A59">
        <f t="shared" si="1"/>
        <v>57</v>
      </c>
      <c r="B59" s="2"/>
      <c r="C59" t="s">
        <v>64</v>
      </c>
      <c r="D59" t="s">
        <v>65</v>
      </c>
      <c r="E59">
        <v>6</v>
      </c>
    </row>
    <row r="60" spans="1:5">
      <c r="A60">
        <f t="shared" si="1"/>
        <v>58</v>
      </c>
      <c r="B60" s="2" t="s">
        <v>15</v>
      </c>
      <c r="C60" t="s">
        <v>62</v>
      </c>
      <c r="D60" t="s">
        <v>65</v>
      </c>
      <c r="E60">
        <v>4</v>
      </c>
    </row>
    <row r="61" spans="1:5">
      <c r="A61">
        <f t="shared" si="1"/>
        <v>59</v>
      </c>
      <c r="B61" s="2"/>
      <c r="C61" t="s">
        <v>63</v>
      </c>
      <c r="D61" t="s">
        <v>65</v>
      </c>
      <c r="E61">
        <v>5</v>
      </c>
    </row>
    <row r="62" spans="1:5">
      <c r="A62">
        <f t="shared" si="1"/>
        <v>60</v>
      </c>
      <c r="B62" s="2"/>
      <c r="C62" t="s">
        <v>64</v>
      </c>
      <c r="D62" t="s">
        <v>65</v>
      </c>
      <c r="E62">
        <v>6</v>
      </c>
    </row>
    <row r="63" spans="1:5">
      <c r="B63" s="2"/>
    </row>
    <row r="64" spans="1:5">
      <c r="B64" s="2"/>
    </row>
  </sheetData>
  <phoneticPr fontId="4" type="noConversion"/>
  <printOptions gridLines="1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 Mixes</vt:lpstr>
      <vt:lpstr>Pre-test</vt:lpstr>
      <vt:lpstr>Sample List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Stachowiak</dc:creator>
  <cp:lastModifiedBy>astachow</cp:lastModifiedBy>
  <cp:lastPrinted>2014-03-03T20:03:53Z</cp:lastPrinted>
  <dcterms:created xsi:type="dcterms:W3CDTF">2013-02-19T02:03:32Z</dcterms:created>
  <dcterms:modified xsi:type="dcterms:W3CDTF">2014-03-04T14:31:09Z</dcterms:modified>
</cp:coreProperties>
</file>