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\Google Drive\Ezra &amp; Sam_\20151016_CRT\"/>
    </mc:Choice>
  </mc:AlternateContent>
  <bookViews>
    <workbookView xWindow="0" yWindow="0" windowWidth="18456" windowHeight="706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43" i="1"/>
  <c r="D43" i="1"/>
  <c r="C43" i="1"/>
  <c r="G46" i="1" s="1"/>
  <c r="G47" i="1"/>
  <c r="G50" i="1"/>
  <c r="G54" i="1"/>
  <c r="J3" i="1"/>
  <c r="I3" i="1"/>
  <c r="H3" i="1"/>
  <c r="I2" i="1"/>
  <c r="G53" i="1" l="1"/>
  <c r="J4" i="1" l="1"/>
  <c r="I4" i="1"/>
  <c r="J2" i="1"/>
  <c r="K3" i="1" l="1"/>
  <c r="J5" i="1"/>
  <c r="I5" i="1"/>
  <c r="H4" i="1" l="1"/>
  <c r="H5" i="1"/>
  <c r="E36" i="1" l="1"/>
  <c r="E34" i="1"/>
  <c r="E27" i="1"/>
  <c r="E26" i="1"/>
  <c r="E28" i="1"/>
  <c r="E35" i="1"/>
  <c r="E33" i="1"/>
  <c r="E32" i="1"/>
  <c r="E30" i="1"/>
  <c r="E31" i="1"/>
  <c r="E29" i="1"/>
  <c r="E22" i="1"/>
  <c r="E24" i="1"/>
  <c r="E21" i="1"/>
  <c r="E19" i="1"/>
  <c r="E23" i="1"/>
  <c r="E25" i="1"/>
  <c r="E18" i="1"/>
  <c r="E20" i="1"/>
  <c r="E10" i="1"/>
  <c r="E15" i="1"/>
  <c r="E12" i="1"/>
  <c r="E11" i="1"/>
  <c r="E16" i="1"/>
  <c r="E14" i="1"/>
  <c r="E17" i="1"/>
  <c r="E13" i="1"/>
  <c r="H2" i="1"/>
  <c r="I6" i="1" l="1"/>
  <c r="E3" i="1"/>
  <c r="E9" i="1"/>
  <c r="E6" i="1"/>
  <c r="E5" i="1"/>
  <c r="E8" i="1"/>
  <c r="E7" i="1"/>
  <c r="E4" i="1"/>
  <c r="K4" i="1"/>
  <c r="K5" i="1"/>
  <c r="K2" i="1"/>
  <c r="C38" i="1" l="1"/>
</calcChain>
</file>

<file path=xl/sharedStrings.xml><?xml version="1.0" encoding="utf-8"?>
<sst xmlns="http://schemas.openxmlformats.org/spreadsheetml/2006/main" count="110" uniqueCount="75">
  <si>
    <t>data27.txt</t>
  </si>
  <si>
    <t>data30.txt</t>
  </si>
  <si>
    <t>data34.txt</t>
  </si>
  <si>
    <t>Filename</t>
  </si>
  <si>
    <t>16 gauge, beveled</t>
  </si>
  <si>
    <t>22 gauge, beveled</t>
  </si>
  <si>
    <t>data17.txt</t>
  </si>
  <si>
    <t>data18.txt</t>
  </si>
  <si>
    <t>data20.txt</t>
  </si>
  <si>
    <t>data21.txt</t>
  </si>
  <si>
    <t>data22.txt</t>
  </si>
  <si>
    <t>data23.txt</t>
  </si>
  <si>
    <t>data26.txt</t>
  </si>
  <si>
    <t>26 gauge, beveled</t>
  </si>
  <si>
    <t>data10.txt</t>
  </si>
  <si>
    <t>data8.txt</t>
  </si>
  <si>
    <t>Needle</t>
  </si>
  <si>
    <t>Pc (kPa)</t>
  </si>
  <si>
    <t>Standard Dev Pc (kPa)</t>
  </si>
  <si>
    <t>Standard Dev Pc (%)</t>
  </si>
  <si>
    <t>ID (mm)</t>
  </si>
  <si>
    <t>1/r (1/mm)</t>
  </si>
  <si>
    <t>Mean Pc (kPa)</t>
  </si>
  <si>
    <t>data32.txt</t>
  </si>
  <si>
    <t>data36.txt</t>
  </si>
  <si>
    <t>data37.txt</t>
  </si>
  <si>
    <t>data38.txt</t>
  </si>
  <si>
    <t>data41.txt</t>
  </si>
  <si>
    <t>data43.txt</t>
  </si>
  <si>
    <t>data19.txt</t>
  </si>
  <si>
    <t>data25.txt</t>
  </si>
  <si>
    <t>data7.txt</t>
  </si>
  <si>
    <t>18 gauge, beveled</t>
  </si>
  <si>
    <t>18G Beveled</t>
  </si>
  <si>
    <t>22G Beveled</t>
  </si>
  <si>
    <t>26G Beveled</t>
  </si>
  <si>
    <t>data42.txt</t>
  </si>
  <si>
    <t>data44.txt</t>
  </si>
  <si>
    <t>data47.txt</t>
  </si>
  <si>
    <t>data49.txt</t>
  </si>
  <si>
    <t>data50.txt</t>
  </si>
  <si>
    <t>data51.txt</t>
  </si>
  <si>
    <t>data52.txt</t>
  </si>
  <si>
    <t>data53.txt</t>
  </si>
  <si>
    <t>data54.txt</t>
  </si>
  <si>
    <t>data13.txt</t>
  </si>
  <si>
    <t>data14.txt</t>
  </si>
  <si>
    <t>data9.txt</t>
  </si>
  <si>
    <t>data24.txt</t>
  </si>
  <si>
    <t>A5</t>
  </si>
  <si>
    <t>B5</t>
  </si>
  <si>
    <t>C5</t>
  </si>
  <si>
    <t>B4</t>
  </si>
  <si>
    <t>A4</t>
  </si>
  <si>
    <t>A3</t>
  </si>
  <si>
    <t>B3</t>
  </si>
  <si>
    <t>B6</t>
  </si>
  <si>
    <t>A7</t>
  </si>
  <si>
    <t>C6</t>
  </si>
  <si>
    <t>C4</t>
  </si>
  <si>
    <t>A2</t>
  </si>
  <si>
    <t>A8</t>
  </si>
  <si>
    <t>data7</t>
  </si>
  <si>
    <t>data8</t>
  </si>
  <si>
    <t>data9</t>
  </si>
  <si>
    <t>data10</t>
  </si>
  <si>
    <t>data13</t>
  </si>
  <si>
    <t>data14</t>
  </si>
  <si>
    <t>data17</t>
  </si>
  <si>
    <t>data18</t>
  </si>
  <si>
    <t>A6</t>
  </si>
  <si>
    <t>data19</t>
  </si>
  <si>
    <t>data20</t>
  </si>
  <si>
    <t>data21</t>
  </si>
  <si>
    <t>B8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</si>
</sst>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Pc vs. 1/r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Sheet1!$J$2:$J$5</c:f>
                <c:numCache>
                  <c:formatCode>General</c:formatCode>
                  <c:ptCount val="4"/>
                  <c:pt idx="0">
                    <c:v>1.2294599951418483</c:v>
                  </c:pt>
                  <c:pt idx="1">
                    <c:v>1.5064479407347777</c:v>
                  </c:pt>
                  <c:pt idx="2">
                    <c:v>2.0943261750563837</c:v>
                  </c:pt>
                  <c:pt idx="3">
                    <c:v>5.1489648879651888</c:v>
                  </c:pt>
                </c:numCache>
              </c:numRef>
            </c:plus>
            <c:minus>
              <c:numRef>
                <c:f>Sheet1!$J$2:$J$5</c:f>
                <c:numCache>
                  <c:formatCode>General</c:formatCode>
                  <c:ptCount val="4"/>
                  <c:pt idx="0">
                    <c:v>1.2294599951418483</c:v>
                  </c:pt>
                  <c:pt idx="1">
                    <c:v>1.5064479407347777</c:v>
                  </c:pt>
                  <c:pt idx="2">
                    <c:v>2.0943261750563837</c:v>
                  </c:pt>
                  <c:pt idx="3">
                    <c:v>5.1489648879651888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Sheet1!$H$2:$H$5</c:f>
              <c:numCache>
                <c:formatCode>General</c:formatCode>
                <c:ptCount val="4"/>
                <c:pt idx="0">
                  <c:v>1.6750418760469012</c:v>
                </c:pt>
                <c:pt idx="1">
                  <c:v>2.3866348448687353</c:v>
                </c:pt>
                <c:pt idx="2">
                  <c:v>4.8426150121065374</c:v>
                </c:pt>
                <c:pt idx="3">
                  <c:v>7.6923076923076916</c:v>
                </c:pt>
              </c:numCache>
            </c:numRef>
          </c:xVal>
          <c:yVal>
            <c:numRef>
              <c:f>Sheet1!$I$2:$I$5</c:f>
              <c:numCache>
                <c:formatCode>General</c:formatCode>
                <c:ptCount val="4"/>
                <c:pt idx="0">
                  <c:v>7.2847405714285713</c:v>
                </c:pt>
                <c:pt idx="1">
                  <c:v>8.1273188999999952</c:v>
                </c:pt>
                <c:pt idx="2">
                  <c:v>8.8890799500000046</c:v>
                </c:pt>
                <c:pt idx="3">
                  <c:v>13.744288763636355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839400"/>
        <c:axId val="657839008"/>
      </c:scatterChart>
      <c:valAx>
        <c:axId val="65783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1/r (1/mm)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839008"/>
        <c:crosses val="autoZero"/>
        <c:crossBetween val="midCat"/>
      </c:valAx>
      <c:valAx>
        <c:axId val="65783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Pc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83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182880</xdr:colOff>
      <xdr:row>7</xdr:row>
      <xdr:rowOff>72390</xdr:rowOff>
    </xdr:from>
    <xdr:to>
      <xdr:col>13</xdr:col>
      <xdr:colOff>346710</xdr:colOff>
      <xdr:row>21</xdr:row>
      <xdr:rowOff>53340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topLeftCell="A43" workbookViewId="0">
      <selection activeCell="G53" sqref="G53:G54"/>
    </sheetView>
  </sheetViews>
  <sheetFormatPr defaultRowHeight="14.4" x14ac:dyDescent="0.3"/>
  <cols>
    <col min="1" max="1" width="17.33203125" bestFit="1" customWidth="1"/>
    <col min="2" max="2" width="9.88671875" bestFit="1" customWidth="1"/>
    <col min="3" max="3" width="11" bestFit="1" customWidth="1"/>
    <col min="4" max="5" width="9" customWidth="1"/>
    <col min="6" max="6" width="17.33203125" bestFit="1" customWidth="1"/>
    <col min="7" max="7" width="8.109375" bestFit="1" customWidth="1"/>
    <col min="8" max="8" width="12" bestFit="1" customWidth="1"/>
    <col min="9" max="9" width="13.5546875" bestFit="1" customWidth="1"/>
    <col min="10" max="10" width="20.44140625" bestFit="1" customWidth="1"/>
    <col min="11" max="11" width="18.88671875" bestFit="1" customWidth="1"/>
  </cols>
  <sheetData>
    <row r="1" spans="1:11" x14ac:dyDescent="0.3">
      <c r="F1" s="1" t="s">
        <v>16</v>
      </c>
      <c r="G1" s="1" t="s">
        <v>20</v>
      </c>
      <c r="H1" s="1" t="s">
        <v>21</v>
      </c>
      <c r="I1" s="1" t="s">
        <v>22</v>
      </c>
      <c r="J1" s="1" t="s">
        <v>18</v>
      </c>
      <c r="K1" s="1" t="s">
        <v>19</v>
      </c>
    </row>
    <row r="2" spans="1:11" x14ac:dyDescent="0.3">
      <c r="B2" s="1" t="s">
        <v>3</v>
      </c>
      <c r="C2" s="1" t="s">
        <v>17</v>
      </c>
      <c r="E2" s="1" t="s">
        <v>4</v>
      </c>
      <c r="G2" s="1">
        <v>1.194</v>
      </c>
      <c r="H2" s="1">
        <f>2/G2</f>
        <v>1.6750418760469012</v>
      </c>
      <c r="I2" s="1">
        <f>AVERAGE(D3:D9)</f>
        <v>7.2847405714285713</v>
      </c>
      <c r="J2" s="1">
        <f>_xlfn.STDEV.P(D3:D9)</f>
        <v>1.2294599951418483</v>
      </c>
      <c r="K2" s="1">
        <f>100*J2/I2</f>
        <v>16.877196697489882</v>
      </c>
    </row>
    <row r="3" spans="1:11" x14ac:dyDescent="0.3">
      <c r="A3" t="s">
        <v>4</v>
      </c>
      <c r="B3" s="2" t="s">
        <v>54</v>
      </c>
      <c r="C3" t="s">
        <v>41</v>
      </c>
      <c r="D3">
        <v>4.9738518999999997</v>
      </c>
      <c r="E3">
        <f>$H$2</f>
        <v>1.6750418760469012</v>
      </c>
      <c r="F3" s="1" t="s">
        <v>32</v>
      </c>
      <c r="G3" s="1">
        <v>0.83799999999999997</v>
      </c>
      <c r="H3" s="1">
        <f>2/G3</f>
        <v>2.3866348448687353</v>
      </c>
      <c r="I3" s="1">
        <f>AVERAGE(D10:D17)</f>
        <v>8.1273188999999952</v>
      </c>
      <c r="J3" s="1">
        <f>_xlfn.STDEV.P(D10:D17)</f>
        <v>1.5064479407347777</v>
      </c>
      <c r="K3" s="1">
        <f>100*J3/I3</f>
        <v>18.535607612675058</v>
      </c>
    </row>
    <row r="4" spans="1:11" x14ac:dyDescent="0.3">
      <c r="B4" s="2" t="s">
        <v>53</v>
      </c>
      <c r="C4" t="s">
        <v>40</v>
      </c>
      <c r="D4">
        <v>7.7072298000000004</v>
      </c>
      <c r="E4">
        <f>$H$2</f>
        <v>1.6750418760469012</v>
      </c>
      <c r="F4" s="1" t="s">
        <v>5</v>
      </c>
      <c r="G4" s="1">
        <v>0.41299999999999998</v>
      </c>
      <c r="H4" s="1">
        <f t="shared" ref="H4:H5" si="0">2/G4</f>
        <v>4.8426150121065374</v>
      </c>
      <c r="I4" s="1">
        <f>AVERAGE(D18:D25)</f>
        <v>8.8890799500000046</v>
      </c>
      <c r="J4" s="1">
        <f>_xlfn.STDEV.P(D18:D25)</f>
        <v>2.0943261750563837</v>
      </c>
      <c r="K4" s="1">
        <f>100*J4/I4</f>
        <v>23.56066304765751</v>
      </c>
    </row>
    <row r="5" spans="1:11" x14ac:dyDescent="0.3">
      <c r="B5" s="2" t="s">
        <v>57</v>
      </c>
      <c r="C5" t="s">
        <v>44</v>
      </c>
      <c r="D5">
        <v>6.1388980000000002</v>
      </c>
      <c r="E5">
        <f>$H$2</f>
        <v>1.6750418760469012</v>
      </c>
      <c r="F5" s="1" t="s">
        <v>13</v>
      </c>
      <c r="G5" s="1">
        <v>0.26</v>
      </c>
      <c r="H5" s="1">
        <f t="shared" si="0"/>
        <v>7.6923076923076916</v>
      </c>
      <c r="I5" s="1">
        <f>AVERAGE(D26:D36)</f>
        <v>13.744288763636355</v>
      </c>
      <c r="J5" s="1">
        <f>_xlfn.STDEV.P(D26:D36)</f>
        <v>5.1489648879651888</v>
      </c>
      <c r="K5" s="1">
        <f>100*J5/I5</f>
        <v>37.462577922460035</v>
      </c>
    </row>
    <row r="6" spans="1:11" x14ac:dyDescent="0.3">
      <c r="B6" s="2" t="s">
        <v>55</v>
      </c>
      <c r="C6" t="s">
        <v>42</v>
      </c>
      <c r="D6">
        <v>7.4831826000000001</v>
      </c>
      <c r="E6">
        <f>$H$2</f>
        <v>1.6750418760469012</v>
      </c>
      <c r="I6">
        <f>INTERCEPT(I2:I5,H2:H5)</f>
        <v>5.3152103705149463</v>
      </c>
    </row>
    <row r="7" spans="1:11" x14ac:dyDescent="0.3">
      <c r="B7" s="2" t="s">
        <v>52</v>
      </c>
      <c r="C7" t="s">
        <v>39</v>
      </c>
      <c r="D7">
        <v>8.2001342000000008</v>
      </c>
      <c r="E7">
        <f>$H$2</f>
        <v>1.6750418760469012</v>
      </c>
    </row>
    <row r="8" spans="1:11" x14ac:dyDescent="0.3">
      <c r="B8" s="2" t="s">
        <v>50</v>
      </c>
      <c r="C8" t="s">
        <v>38</v>
      </c>
      <c r="D8">
        <v>7.5279920999999996</v>
      </c>
      <c r="E8">
        <f>$H$2</f>
        <v>1.6750418760469012</v>
      </c>
    </row>
    <row r="9" spans="1:11" x14ac:dyDescent="0.3">
      <c r="B9" s="2" t="s">
        <v>56</v>
      </c>
      <c r="C9" t="s">
        <v>43</v>
      </c>
      <c r="D9">
        <v>8.9618953999999995</v>
      </c>
      <c r="E9">
        <f>$H$2</f>
        <v>1.6750418760469012</v>
      </c>
    </row>
    <row r="10" spans="1:11" x14ac:dyDescent="0.3">
      <c r="A10" t="s">
        <v>33</v>
      </c>
      <c r="B10" s="2" t="s">
        <v>54</v>
      </c>
      <c r="C10" t="s">
        <v>27</v>
      </c>
      <c r="D10">
        <v>9.2307523000000238</v>
      </c>
      <c r="E10">
        <f>$H$3</f>
        <v>2.3866348448687353</v>
      </c>
      <c r="F10" s="2"/>
    </row>
    <row r="11" spans="1:11" x14ac:dyDescent="0.3">
      <c r="B11" s="2" t="s">
        <v>49</v>
      </c>
      <c r="C11" t="s">
        <v>2</v>
      </c>
      <c r="D11">
        <v>7.8416583000000051</v>
      </c>
      <c r="E11">
        <f>$H$3</f>
        <v>2.3866348448687353</v>
      </c>
      <c r="F11" s="2"/>
    </row>
    <row r="12" spans="1:11" x14ac:dyDescent="0.3">
      <c r="B12" s="2" t="s">
        <v>57</v>
      </c>
      <c r="C12" t="s">
        <v>37</v>
      </c>
      <c r="D12">
        <v>6.2285172999999965</v>
      </c>
      <c r="E12">
        <f>$H$3</f>
        <v>2.3866348448687353</v>
      </c>
      <c r="F12" s="2"/>
    </row>
    <row r="13" spans="1:11" x14ac:dyDescent="0.3">
      <c r="B13" s="2" t="s">
        <v>55</v>
      </c>
      <c r="C13" t="s">
        <v>36</v>
      </c>
      <c r="D13">
        <v>6.9902785999999892</v>
      </c>
      <c r="E13">
        <f>$H$3</f>
        <v>2.3866348448687353</v>
      </c>
      <c r="F13" s="2"/>
    </row>
    <row r="14" spans="1:11" x14ac:dyDescent="0.3">
      <c r="B14" s="2" t="s">
        <v>50</v>
      </c>
      <c r="C14" t="s">
        <v>24</v>
      </c>
      <c r="D14">
        <v>10.17175149999999</v>
      </c>
      <c r="E14">
        <f>$H$3</f>
        <v>2.3866348448687353</v>
      </c>
      <c r="F14" s="2"/>
    </row>
    <row r="15" spans="1:11" x14ac:dyDescent="0.3">
      <c r="B15" s="2" t="s">
        <v>56</v>
      </c>
      <c r="C15" t="s">
        <v>28</v>
      </c>
      <c r="D15">
        <v>6.4973742000000021</v>
      </c>
      <c r="E15">
        <f>$H$3</f>
        <v>2.3866348448687353</v>
      </c>
      <c r="F15" s="2"/>
    </row>
    <row r="16" spans="1:11" x14ac:dyDescent="0.3">
      <c r="B16" s="2" t="s">
        <v>51</v>
      </c>
      <c r="C16" t="s">
        <v>26</v>
      </c>
      <c r="D16">
        <v>7.7072299999999778</v>
      </c>
      <c r="E16">
        <f>$H$3</f>
        <v>2.3866348448687353</v>
      </c>
      <c r="F16" s="2"/>
    </row>
    <row r="17" spans="1:8" x14ac:dyDescent="0.3">
      <c r="B17" s="2" t="s">
        <v>58</v>
      </c>
      <c r="C17" t="s">
        <v>25</v>
      </c>
      <c r="D17">
        <v>10.350988999999968</v>
      </c>
      <c r="E17">
        <f>$H$3</f>
        <v>2.3866348448687353</v>
      </c>
      <c r="F17" s="2"/>
    </row>
    <row r="18" spans="1:8" x14ac:dyDescent="0.3">
      <c r="A18" t="s">
        <v>34</v>
      </c>
      <c r="B18" s="2" t="s">
        <v>60</v>
      </c>
      <c r="C18" t="s">
        <v>1</v>
      </c>
      <c r="D18">
        <v>8.7378477999999973</v>
      </c>
      <c r="E18">
        <f>$H$4</f>
        <v>4.8426150121065374</v>
      </c>
      <c r="F18" s="2"/>
    </row>
    <row r="19" spans="1:8" x14ac:dyDescent="0.3">
      <c r="B19" s="2" t="s">
        <v>53</v>
      </c>
      <c r="C19" t="s">
        <v>30</v>
      </c>
      <c r="D19">
        <v>8.6482292999999828</v>
      </c>
      <c r="E19">
        <f>$H$4</f>
        <v>4.8426150121065374</v>
      </c>
      <c r="F19" s="2"/>
    </row>
    <row r="20" spans="1:8" x14ac:dyDescent="0.3">
      <c r="B20" s="2" t="s">
        <v>49</v>
      </c>
      <c r="C20" t="s">
        <v>48</v>
      </c>
      <c r="D20">
        <v>6.990278600000023</v>
      </c>
      <c r="E20">
        <f>$H$4</f>
        <v>4.8426150121065374</v>
      </c>
      <c r="F20" s="2"/>
    </row>
    <row r="21" spans="1:8" x14ac:dyDescent="0.3">
      <c r="B21" s="2" t="s">
        <v>61</v>
      </c>
      <c r="C21" t="s">
        <v>23</v>
      </c>
      <c r="D21">
        <v>13.846128100000003</v>
      </c>
      <c r="E21">
        <f>$H$4</f>
        <v>4.8426150121065374</v>
      </c>
      <c r="F21" s="2"/>
    </row>
    <row r="22" spans="1:8" x14ac:dyDescent="0.3">
      <c r="B22" s="2" t="s">
        <v>52</v>
      </c>
      <c r="C22" t="s">
        <v>12</v>
      </c>
      <c r="D22">
        <v>8.2449438000000335</v>
      </c>
      <c r="E22">
        <f>$H$4</f>
        <v>4.8426150121065374</v>
      </c>
      <c r="F22" s="2"/>
    </row>
    <row r="23" spans="1:8" x14ac:dyDescent="0.3">
      <c r="B23" s="2" t="s">
        <v>50</v>
      </c>
      <c r="C23" t="s">
        <v>10</v>
      </c>
      <c r="D23">
        <v>6.497374200000003</v>
      </c>
      <c r="E23">
        <f>$H$4</f>
        <v>4.8426150121065374</v>
      </c>
      <c r="F23" s="2"/>
    </row>
    <row r="24" spans="1:8" x14ac:dyDescent="0.3">
      <c r="B24" s="2" t="s">
        <v>59</v>
      </c>
      <c r="C24" t="s">
        <v>0</v>
      </c>
      <c r="D24">
        <v>8.5138005000000074</v>
      </c>
      <c r="E24">
        <f>$H$4</f>
        <v>4.8426150121065374</v>
      </c>
      <c r="F24" s="2"/>
    </row>
    <row r="25" spans="1:8" x14ac:dyDescent="0.3">
      <c r="B25" s="2" t="s">
        <v>51</v>
      </c>
      <c r="C25" t="s">
        <v>11</v>
      </c>
      <c r="D25">
        <v>9.6340372999999921</v>
      </c>
      <c r="E25">
        <f>$H$4</f>
        <v>4.8426150121065374</v>
      </c>
      <c r="F25" s="2"/>
    </row>
    <row r="26" spans="1:8" x14ac:dyDescent="0.3">
      <c r="A26" t="s">
        <v>35</v>
      </c>
      <c r="B26" s="2" t="s">
        <v>60</v>
      </c>
      <c r="C26" t="s">
        <v>46</v>
      </c>
      <c r="D26">
        <v>6.8110405999999966</v>
      </c>
      <c r="E26">
        <f>$H$5</f>
        <v>7.6923076923076916</v>
      </c>
      <c r="H26" s="2" t="s">
        <v>65</v>
      </c>
    </row>
    <row r="27" spans="1:8" x14ac:dyDescent="0.3">
      <c r="B27" s="2" t="s">
        <v>54</v>
      </c>
      <c r="C27" t="s">
        <v>45</v>
      </c>
      <c r="D27">
        <v>18.506314300000003</v>
      </c>
      <c r="E27">
        <f>$H$5</f>
        <v>7.6923076923076916</v>
      </c>
      <c r="H27" s="2" t="s">
        <v>66</v>
      </c>
    </row>
    <row r="28" spans="1:8" x14ac:dyDescent="0.3">
      <c r="B28" s="2" t="s">
        <v>53</v>
      </c>
      <c r="C28" t="s">
        <v>47</v>
      </c>
      <c r="D28">
        <v>14.652698900000003</v>
      </c>
      <c r="E28">
        <f>$H$5</f>
        <v>7.6923076923076916</v>
      </c>
      <c r="H28" s="2" t="s">
        <v>67</v>
      </c>
    </row>
    <row r="29" spans="1:8" x14ac:dyDescent="0.3">
      <c r="B29" s="2" t="s">
        <v>49</v>
      </c>
      <c r="C29" t="s">
        <v>15</v>
      </c>
      <c r="D29">
        <v>14.025366199999977</v>
      </c>
      <c r="E29">
        <f>$H$5</f>
        <v>7.6923076923076916</v>
      </c>
      <c r="H29" s="2" t="s">
        <v>68</v>
      </c>
    </row>
    <row r="30" spans="1:8" x14ac:dyDescent="0.3">
      <c r="B30" s="2" t="s">
        <v>70</v>
      </c>
      <c r="C30" t="s">
        <v>7</v>
      </c>
      <c r="D30">
        <v>9.8580847999999826</v>
      </c>
      <c r="E30">
        <f>$H$5</f>
        <v>7.6923076923076916</v>
      </c>
      <c r="H30" s="2" t="s">
        <v>69</v>
      </c>
    </row>
    <row r="31" spans="1:8" x14ac:dyDescent="0.3">
      <c r="B31" s="2" t="s">
        <v>57</v>
      </c>
      <c r="C31" t="s">
        <v>29</v>
      </c>
      <c r="D31">
        <v>10.530227100000022</v>
      </c>
      <c r="E31">
        <f>$H$5</f>
        <v>7.6923076923076916</v>
      </c>
      <c r="F31" s="2"/>
      <c r="G31" s="2"/>
      <c r="H31" s="2" t="s">
        <v>71</v>
      </c>
    </row>
    <row r="32" spans="1:8" x14ac:dyDescent="0.3">
      <c r="B32" s="2" t="s">
        <v>61</v>
      </c>
      <c r="C32" t="s">
        <v>8</v>
      </c>
      <c r="D32">
        <v>6.54218359999998</v>
      </c>
      <c r="E32">
        <f>$H$5</f>
        <v>7.6923076923076916</v>
      </c>
      <c r="F32" s="2"/>
      <c r="G32" s="2"/>
      <c r="H32" s="2" t="s">
        <v>72</v>
      </c>
    </row>
    <row r="33" spans="2:8" x14ac:dyDescent="0.3">
      <c r="B33" s="2" t="s">
        <v>52</v>
      </c>
      <c r="C33" t="s">
        <v>14</v>
      </c>
      <c r="D33">
        <v>12.591463000000022</v>
      </c>
      <c r="E33">
        <f>$H$5</f>
        <v>7.6923076923076916</v>
      </c>
      <c r="H33" s="2" t="s">
        <v>73</v>
      </c>
    </row>
    <row r="34" spans="2:8" x14ac:dyDescent="0.3">
      <c r="B34" s="2" t="s">
        <v>50</v>
      </c>
      <c r="C34" t="s">
        <v>31</v>
      </c>
      <c r="D34">
        <v>13.487652499999983</v>
      </c>
      <c r="E34">
        <f>$H$5</f>
        <v>7.6923076923076916</v>
      </c>
      <c r="H34" s="2" t="s">
        <v>62</v>
      </c>
    </row>
    <row r="35" spans="2:8" x14ac:dyDescent="0.3">
      <c r="B35" s="2" t="s">
        <v>56</v>
      </c>
      <c r="C35" t="s">
        <v>6</v>
      </c>
      <c r="D35">
        <v>23.076881199999978</v>
      </c>
      <c r="E35">
        <f>$H$5</f>
        <v>7.6923076923076916</v>
      </c>
      <c r="F35" s="2"/>
      <c r="G35" s="2"/>
      <c r="H35" s="2" t="s">
        <v>63</v>
      </c>
    </row>
    <row r="36" spans="2:8" x14ac:dyDescent="0.3">
      <c r="B36" s="2" t="s">
        <v>74</v>
      </c>
      <c r="C36" t="s">
        <v>9</v>
      </c>
      <c r="D36">
        <v>21.105264199999976</v>
      </c>
      <c r="E36">
        <f>$H$5</f>
        <v>7.6923076923076916</v>
      </c>
      <c r="F36" s="2"/>
      <c r="G36" s="2"/>
      <c r="H36" s="2" t="s">
        <v>64</v>
      </c>
    </row>
    <row r="38" spans="2:8" x14ac:dyDescent="0.3">
      <c r="C38">
        <f>LINEST(D3:D36,E3:E36,TRUE,TRUE)</f>
        <v>1.0452583210137181</v>
      </c>
    </row>
    <row r="43" spans="2:8" x14ac:dyDescent="0.3">
      <c r="C43">
        <f>E3</f>
        <v>1.6750418760469012</v>
      </c>
      <c r="D43">
        <f>E13</f>
        <v>2.3866348448687353</v>
      </c>
      <c r="E43">
        <f>E24</f>
        <v>4.8426150121065374</v>
      </c>
      <c r="F43">
        <f>E36</f>
        <v>7.6923076923076916</v>
      </c>
    </row>
    <row r="44" spans="2:8" x14ac:dyDescent="0.3">
      <c r="C44">
        <v>16</v>
      </c>
      <c r="D44">
        <v>18</v>
      </c>
      <c r="E44">
        <v>22</v>
      </c>
      <c r="F44">
        <v>26</v>
      </c>
    </row>
    <row r="45" spans="2:8" x14ac:dyDescent="0.3">
      <c r="B45" s="2" t="s">
        <v>60</v>
      </c>
      <c r="E45">
        <v>8.7378477999999973</v>
      </c>
      <c r="F45">
        <v>6.8110405999999966</v>
      </c>
    </row>
    <row r="46" spans="2:8" x14ac:dyDescent="0.3">
      <c r="B46" s="2" t="s">
        <v>54</v>
      </c>
      <c r="C46">
        <v>4.9738518999999997</v>
      </c>
      <c r="D46">
        <v>9.2307523000000238</v>
      </c>
      <c r="F46">
        <v>18.506314300000003</v>
      </c>
      <c r="G46">
        <f t="shared" ref="G46:G59" si="1">INTERCEPT(C46:F46,$C$43:$F$43)</f>
        <v>2.8295001131391739</v>
      </c>
    </row>
    <row r="47" spans="2:8" x14ac:dyDescent="0.3">
      <c r="B47" s="2" t="s">
        <v>53</v>
      </c>
      <c r="C47">
        <v>7.7072298000000004</v>
      </c>
      <c r="D47">
        <v>7.8416583000000051</v>
      </c>
      <c r="E47">
        <v>8.6482292999999828</v>
      </c>
      <c r="F47">
        <v>14.652698900000003</v>
      </c>
      <c r="G47">
        <f t="shared" si="1"/>
        <v>5.0485437331566461</v>
      </c>
    </row>
    <row r="48" spans="2:8" x14ac:dyDescent="0.3">
      <c r="B48" s="2" t="s">
        <v>49</v>
      </c>
      <c r="E48">
        <v>6.990278600000023</v>
      </c>
      <c r="F48">
        <v>14.025366199999977</v>
      </c>
    </row>
    <row r="49" spans="2:7" x14ac:dyDescent="0.3">
      <c r="B49" s="2" t="s">
        <v>70</v>
      </c>
      <c r="F49">
        <v>9.8580847999999826</v>
      </c>
    </row>
    <row r="50" spans="2:7" x14ac:dyDescent="0.3">
      <c r="B50" s="2" t="s">
        <v>57</v>
      </c>
      <c r="C50">
        <v>6.1388980000000002</v>
      </c>
      <c r="D50">
        <v>6.2285172999999965</v>
      </c>
      <c r="F50">
        <v>10.530227100000022</v>
      </c>
      <c r="G50">
        <f t="shared" si="1"/>
        <v>4.6540028748660438</v>
      </c>
    </row>
    <row r="51" spans="2:7" x14ac:dyDescent="0.3">
      <c r="B51" s="2" t="s">
        <v>61</v>
      </c>
      <c r="E51">
        <v>13.846128100000003</v>
      </c>
      <c r="F51">
        <v>6.54218359999998</v>
      </c>
    </row>
    <row r="52" spans="2:7" x14ac:dyDescent="0.3">
      <c r="B52" s="2" t="s">
        <v>55</v>
      </c>
      <c r="C52">
        <v>7.4831826000000001</v>
      </c>
      <c r="D52">
        <v>6.9902785999999892</v>
      </c>
    </row>
    <row r="53" spans="2:7" x14ac:dyDescent="0.3">
      <c r="B53" s="2" t="s">
        <v>52</v>
      </c>
      <c r="C53">
        <v>8.2001342000000008</v>
      </c>
      <c r="D53">
        <v>10.17175149999999</v>
      </c>
      <c r="E53">
        <v>8.2449438000000335</v>
      </c>
      <c r="F53">
        <v>12.591463000000022</v>
      </c>
      <c r="G53">
        <f t="shared" si="1"/>
        <v>7.5441112572500408</v>
      </c>
    </row>
    <row r="54" spans="2:7" x14ac:dyDescent="0.3">
      <c r="B54" s="2" t="s">
        <v>50</v>
      </c>
      <c r="C54">
        <v>7.5279920999999996</v>
      </c>
      <c r="D54">
        <v>6.4973742000000021</v>
      </c>
      <c r="E54">
        <v>6.497374200000003</v>
      </c>
      <c r="F54">
        <v>13.487652499999983</v>
      </c>
      <c r="G54">
        <f t="shared" si="1"/>
        <v>4.3617851630893147</v>
      </c>
    </row>
    <row r="55" spans="2:7" x14ac:dyDescent="0.3">
      <c r="B55" s="2" t="s">
        <v>56</v>
      </c>
      <c r="C55">
        <v>8.9618953999999995</v>
      </c>
      <c r="F55">
        <v>23.076881199999978</v>
      </c>
    </row>
    <row r="56" spans="2:7" x14ac:dyDescent="0.3">
      <c r="B56" s="2" t="s">
        <v>74</v>
      </c>
      <c r="F56">
        <v>21.105264199999976</v>
      </c>
    </row>
    <row r="57" spans="2:7" x14ac:dyDescent="0.3">
      <c r="B57" s="2" t="s">
        <v>59</v>
      </c>
      <c r="E57">
        <v>8.5138005000000074</v>
      </c>
    </row>
    <row r="58" spans="2:7" x14ac:dyDescent="0.3">
      <c r="B58" s="2" t="s">
        <v>51</v>
      </c>
      <c r="D58">
        <v>7.7072299999999778</v>
      </c>
      <c r="E58">
        <v>9.6340372999999921</v>
      </c>
    </row>
    <row r="59" spans="2:7" x14ac:dyDescent="0.3">
      <c r="B59" s="2" t="s">
        <v>58</v>
      </c>
      <c r="D59">
        <v>10.350988999999968</v>
      </c>
    </row>
  </sheetData>
  <sortState ref="B26:E36">
    <sortCondition ref="B2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peyton2-PC</dc:creator>
  <cp:lastModifiedBy>Sam Polio</cp:lastModifiedBy>
  <dcterms:created xsi:type="dcterms:W3CDTF">2015-08-18T19:06:05Z</dcterms:created>
  <dcterms:modified xsi:type="dcterms:W3CDTF">2016-01-30T03:09:18Z</dcterms:modified>
</cp:coreProperties>
</file>