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0" yWindow="-440" windowWidth="28800" windowHeight="18000" tabRatio="500"/>
  </bookViews>
  <sheets>
    <sheet name="Calibration Curve " sheetId="2" r:id="rId1"/>
    <sheet name="Sheet1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3" i="1" l="1"/>
  <c r="C63" i="1"/>
  <c r="D63" i="1"/>
  <c r="B73" i="1"/>
  <c r="B62" i="1"/>
  <c r="C62" i="1"/>
  <c r="D62" i="1"/>
  <c r="B72" i="1"/>
  <c r="B61" i="1"/>
  <c r="C61" i="1"/>
  <c r="D61" i="1"/>
  <c r="B71" i="1"/>
  <c r="B60" i="1"/>
  <c r="C60" i="1"/>
  <c r="D60" i="1"/>
  <c r="B70" i="1"/>
  <c r="B59" i="1"/>
  <c r="C59" i="1"/>
  <c r="D59" i="1"/>
  <c r="B69" i="1"/>
  <c r="B58" i="1"/>
  <c r="C58" i="1"/>
  <c r="D58" i="1"/>
  <c r="B68" i="1"/>
  <c r="B57" i="1"/>
  <c r="C57" i="1"/>
  <c r="D57" i="1"/>
  <c r="B67" i="1"/>
  <c r="B56" i="1"/>
  <c r="C56" i="1"/>
  <c r="D56" i="1"/>
  <c r="B66" i="1"/>
  <c r="E63" i="1"/>
  <c r="E62" i="1"/>
  <c r="E61" i="1"/>
  <c r="E60" i="1"/>
  <c r="E59" i="1"/>
  <c r="E58" i="1"/>
  <c r="E57" i="1"/>
  <c r="E56" i="1"/>
  <c r="B52" i="1"/>
  <c r="C52" i="1"/>
  <c r="D52" i="1"/>
  <c r="F52" i="1"/>
  <c r="E52" i="1"/>
  <c r="B50" i="1"/>
  <c r="C50" i="1"/>
  <c r="D50" i="1"/>
  <c r="B51" i="1"/>
  <c r="C51" i="1"/>
  <c r="D51" i="1"/>
  <c r="F51" i="1"/>
  <c r="E51" i="1"/>
  <c r="F50" i="1"/>
  <c r="E50" i="1"/>
  <c r="B49" i="1"/>
  <c r="C49" i="1"/>
  <c r="D49" i="1"/>
  <c r="F49" i="1"/>
  <c r="E49" i="1"/>
  <c r="B48" i="1"/>
  <c r="C48" i="1"/>
  <c r="D48" i="1"/>
  <c r="F48" i="1"/>
  <c r="E48" i="1"/>
  <c r="B47" i="1"/>
  <c r="C47" i="1"/>
  <c r="D47" i="1"/>
  <c r="F47" i="1"/>
  <c r="E47" i="1"/>
  <c r="G46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<sst xmlns="http://schemas.openxmlformats.org/spreadsheetml/2006/main" count="75" uniqueCount="74">
  <si>
    <t>Final DNA concentration in SYBR Green I solution (µg/mL)</t>
  </si>
  <si>
    <t>Area</t>
  </si>
  <si>
    <t>Mean Pixel Value</t>
  </si>
  <si>
    <t>RAWINTDEN of the Drop</t>
  </si>
  <si>
    <t>RAWINTDEN of the Background</t>
  </si>
  <si>
    <t>RAWINTDEN Drop - Background</t>
  </si>
  <si>
    <t>0#1</t>
  </si>
  <si>
    <t>0#2</t>
  </si>
  <si>
    <t>0#3</t>
  </si>
  <si>
    <t>0.125#1</t>
  </si>
  <si>
    <t>0.125#2</t>
  </si>
  <si>
    <t>0.125#3</t>
  </si>
  <si>
    <t>0.25#1</t>
  </si>
  <si>
    <t>0.25#2</t>
  </si>
  <si>
    <t>0.25#3</t>
  </si>
  <si>
    <t>0.5#1</t>
  </si>
  <si>
    <t>0.5#2</t>
  </si>
  <si>
    <t>0.5#3</t>
  </si>
  <si>
    <t>1#1</t>
  </si>
  <si>
    <t>1#2</t>
  </si>
  <si>
    <t>1#3</t>
  </si>
  <si>
    <t>2.5#1</t>
  </si>
  <si>
    <t>2.5#2</t>
  </si>
  <si>
    <t>2.5#3</t>
  </si>
  <si>
    <t>G23 + #1</t>
  </si>
  <si>
    <t>G23 + #2</t>
  </si>
  <si>
    <t>G23 + #3</t>
  </si>
  <si>
    <t>G23 - #1</t>
  </si>
  <si>
    <t>G23 - #2</t>
  </si>
  <si>
    <t>G23 - #3</t>
  </si>
  <si>
    <t>G23 1-1 #1</t>
  </si>
  <si>
    <t>G23 1-1 #2</t>
  </si>
  <si>
    <t>G23 1-1 #3</t>
  </si>
  <si>
    <t>G23 1-2 #1</t>
  </si>
  <si>
    <t>G23 1-2 #2</t>
  </si>
  <si>
    <t>G23 1-2 #3</t>
  </si>
  <si>
    <t>G23 1-3 #1</t>
  </si>
  <si>
    <t>G23 1-3 #2</t>
  </si>
  <si>
    <t>G23 1-3 #3</t>
  </si>
  <si>
    <t>G23 2-1 #1</t>
  </si>
  <si>
    <t>G23 2-1 #2</t>
  </si>
  <si>
    <t>G23 2-1 #3</t>
  </si>
  <si>
    <t>G23 2-2 #1</t>
  </si>
  <si>
    <t>G23 2-2 #2</t>
  </si>
  <si>
    <t>G23 2-2 #3</t>
  </si>
  <si>
    <t>G23 2-3 #1</t>
  </si>
  <si>
    <t>G23 2-3 #2</t>
  </si>
  <si>
    <t>G23 2-3 #3</t>
  </si>
  <si>
    <t>RAWINTDEN DROP - BACKGROUND</t>
  </si>
  <si>
    <t>Mean</t>
  </si>
  <si>
    <t>Standard Deviation</t>
  </si>
  <si>
    <t>PCR Product Tube Label</t>
  </si>
  <si>
    <t>RAWINTDEN DROP - BACKGROUND</t>
  </si>
  <si>
    <t>Mean</t>
  </si>
  <si>
    <t>G23 +</t>
  </si>
  <si>
    <t>G23 -</t>
  </si>
  <si>
    <t>G23 1-1</t>
  </si>
  <si>
    <t>G23 1-2</t>
  </si>
  <si>
    <t>G23 1-3</t>
  </si>
  <si>
    <t>G23 2-1</t>
  </si>
  <si>
    <t>G23 2-2</t>
  </si>
  <si>
    <t>G23 2-3</t>
  </si>
  <si>
    <t>PCR Product Tube Label</t>
  </si>
  <si>
    <t>MEAN RAWINTDEN DROP - BACKGROUND</t>
  </si>
  <si>
    <t>PCR Product Concentration (µg /mL) (Step 2 calculation)</t>
  </si>
  <si>
    <t>Initial PCR Product Concentration (µg /mL) (Step 3 calculation)</t>
  </si>
  <si>
    <t>G23 +</t>
  </si>
  <si>
    <t>G23 -</t>
  </si>
  <si>
    <t>G23 1-1</t>
  </si>
  <si>
    <t>G23 1-2</t>
  </si>
  <si>
    <t>G23 1-3</t>
  </si>
  <si>
    <t>G23 2-1</t>
  </si>
  <si>
    <t>G23 2-2</t>
  </si>
  <si>
    <t>G23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</si>
</sst>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rgb="FF000000"/>
      <name val="Calibri"/>
    </font>
    <font>
      <sz val="11"/>
      <name val="Arial"/>
    </font>
    <font>
      <sz val="10"/>
      <name val="Arial"/>
    </font>
    <font>
      <sz val="11"/>
      <color rgb="FF7E3794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/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1" fillId="0" borderId="1" xfId="0" applyFont="1" applyBorder="1" applyAlignment="1"/>
    <xf numFmtId="0" fontId="4" fillId="2" borderId="1" xfId="0" applyFont="1" applyFill="1" applyBorder="1"/>
    <xf numFmtId="0" fontId="5" fillId="0" borderId="1" xfId="0" applyFont="1" applyBorder="1" applyAlignme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Calibration</a:t>
            </a:r>
            <a:r>
              <a:rPr lang="en-US" baseline="0"/>
              <a:t> Curve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name>Trendline</c:name>
            <c:trendlineType val="linear"/>
            <c:dispRSqr val="1"/>
            <c:dispEq val="1"/>
            <c:trendlineLbl>
              <c:layout>
                <c:manualLayout>
                  <c:x val="0.268212656180814"/>
                  <c:y val="-0.140232620027864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Sheet1!$F$47:$F$52</c:f>
                <c:numCache>
                  <c:formatCode>General</c:formatCode>
                  <c:ptCount val="6"/>
                  <c:pt idx="0">
                    <c:v>1.05678615115185E6</c:v>
                  </c:pt>
                  <c:pt idx="1">
                    <c:v>681427.0688510986</c:v>
                  </c:pt>
                  <c:pt idx="2">
                    <c:v>302990.0229386</c:v>
                  </c:pt>
                  <c:pt idx="3">
                    <c:v>625448.0938433927</c:v>
                  </c:pt>
                  <c:pt idx="4">
                    <c:v>5.04454408633389E6</c:v>
                  </c:pt>
                  <c:pt idx="5">
                    <c:v>4.3181692853308E6</c:v>
                  </c:pt>
                </c:numCache>
              </c:numRef>
            </c:plus>
            <c:minus>
              <c:numRef>
                <c:f>Sheet1!$F$47:$F$52</c:f>
                <c:numCache>
                  <c:formatCode>General</c:formatCode>
                  <c:ptCount val="6"/>
                  <c:pt idx="0">
                    <c:v>1.05678615115185E6</c:v>
                  </c:pt>
                  <c:pt idx="1">
                    <c:v>681427.0688510986</c:v>
                  </c:pt>
                  <c:pt idx="2">
                    <c:v>302990.0229386</c:v>
                  </c:pt>
                  <c:pt idx="3">
                    <c:v>625448.0938433927</c:v>
                  </c:pt>
                  <c:pt idx="4">
                    <c:v>5.04454408633389E6</c:v>
                  </c:pt>
                  <c:pt idx="5">
                    <c:v>4.3181692853308E6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.0"/>
          </c:errBars>
          <c:xVal>
            <c:numRef>
              <c:f>Sheet1!$A$47:$A$52</c:f>
              <c:numCache>
                <c:formatCode>General</c:formatCode>
                <c:ptCount val="6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1.0</c:v>
                </c:pt>
                <c:pt idx="5">
                  <c:v>2.5</c:v>
                </c:pt>
              </c:numCache>
            </c:numRef>
          </c:xVal>
          <c:yVal>
            <c:numRef>
              <c:f>Sheet1!$E$47:$E$52</c:f>
              <c:numCache>
                <c:formatCode>General</c:formatCode>
                <c:ptCount val="6"/>
                <c:pt idx="0">
                  <c:v>6.06004333333333E6</c:v>
                </c:pt>
                <c:pt idx="1">
                  <c:v>1.222524E7</c:v>
                </c:pt>
                <c:pt idx="2">
                  <c:v>1.52520646666667E7</c:v>
                </c:pt>
                <c:pt idx="3">
                  <c:v>7.19668133333333E6</c:v>
                </c:pt>
                <c:pt idx="4">
                  <c:v>1.63748803333333E7</c:v>
                </c:pt>
                <c:pt idx="5">
                  <c:v>1.63709243333333E7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7262232"/>
        <c:axId val="-2082538104"/>
      </c:scatterChart>
      <c:valAx>
        <c:axId val="-2097262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Final DNA concentration in SYBR Green I solution (µg/mL)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082538104"/>
        <c:crosses val="autoZero"/>
        <c:crossBetween val="midCat"/>
      </c:valAx>
      <c:valAx>
        <c:axId val="-2082538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097262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>
              <a:defRPr sz="1600" b="1">
                <a:solidFill>
                  <a:srgbClr val="000000"/>
                </a:solidFill>
              </a:defRPr>
            </a:pPr>
            <a:r>
              <a:rPr lang="en-US"/>
              <a:t>Calibration Curve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4684EE"/>
              </a:solidFill>
              <a:ln cmpd="sng">
                <a:solidFill>
                  <a:srgbClr val="4684EE"/>
                </a:solidFill>
              </a:ln>
            </c:spPr>
          </c:marker>
          <c:trendline>
            <c:name>Trendline </c:name>
            <c:spPr>
              <a:ln w="19050">
                <a:solidFill>
                  <a:srgbClr val="4684EE">
                    <a:alpha val="60000"/>
                  </a:srgbClr>
                </a:solidFill>
              </a:ln>
            </c:spPr>
            <c:trendlineType val="linear"/>
            <c:dispRSqr val="1"/>
            <c:dispEq val="0"/>
            <c:trendlineLbl>
              <c:layout/>
              <c:numFmt formatCode="General" sourceLinked="0"/>
            </c:trendlineLbl>
          </c:trendline>
          <c:xVal>
            <c:numRef>
              <c:f>Sheet1!$A$47:$A$52</c:f>
              <c:numCache>
                <c:formatCode>General</c:formatCode>
                <c:ptCount val="6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1.0</c:v>
                </c:pt>
                <c:pt idx="5">
                  <c:v>2.5</c:v>
                </c:pt>
              </c:numCache>
            </c:numRef>
          </c:xVal>
          <c:yVal>
            <c:numRef>
              <c:f>Sheet1!$E$47:$E$52</c:f>
              <c:numCache>
                <c:formatCode>General</c:formatCode>
                <c:ptCount val="6"/>
                <c:pt idx="0">
                  <c:v>6.06004333333333E6</c:v>
                </c:pt>
                <c:pt idx="1">
                  <c:v>1.222524E7</c:v>
                </c:pt>
                <c:pt idx="2">
                  <c:v>1.52520646666667E7</c:v>
                </c:pt>
                <c:pt idx="3">
                  <c:v>7.19668133333333E6</c:v>
                </c:pt>
                <c:pt idx="4">
                  <c:v>1.63748803333333E7</c:v>
                </c:pt>
                <c:pt idx="5">
                  <c:v>1.63709243333333E7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4127096"/>
        <c:axId val="-2084121256"/>
      </c:scatterChart>
      <c:valAx>
        <c:axId val="-208412709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Final Concentration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-2084121256"/>
        <c:crosses val="autoZero"/>
        <c:crossBetween val="midCat"/>
      </c:valAx>
      <c:valAx>
        <c:axId val="-20841212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RAWINTDEN-background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-2084127096"/>
        <c:crosses val="autoZero"/>
        <c:crossBetween val="midCat"/>
      </c:valAx>
    </c:plotArea>
    <c:legend>
      <c:legendPos val="t"/>
      <c:layout/>
      <c:overlay val="0"/>
    </c:legend>
    <c:plotVisOnly val="1"/>
    <c:dispBlanksAs val="zero"/>
    <c:showDLblsOverMax val="1"/>
  </c:chart>
  <c:printSettings>
    <c:headerFooter/>
    <c:pageMargins b="1.0" l="0.75" r="0.75" t="1.0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54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6623" cy="58304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677400" y="2330450"/>
    <xdr:ext cx="5715000" cy="35337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20" workbookViewId="0">
      <selection activeCell="G43" sqref="G43"/>
    </sheetView>
  </sheetViews>
  <sheetFormatPr baseColWidth="10" defaultColWidth="17.33203125" defaultRowHeight="15.75" customHeight="1" x14ac:dyDescent="0"/>
  <cols>
    <col min="1" max="1" width="8.6640625" customWidth="1"/>
    <col min="2" max="2" width="10.6640625" customWidth="1"/>
    <col min="3" max="3" width="15.83203125" customWidth="1"/>
    <col min="4" max="4" width="16.83203125" customWidth="1"/>
    <col min="5" max="5" width="20.83203125" customWidth="1"/>
    <col min="6" max="12" width="28.5" customWidth="1"/>
  </cols>
  <sheetData>
    <row r="1" spans="1:12" ht="1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</row>
    <row r="2" spans="1:12" ht="15" customHeight="1">
      <c r="A2" s="1" t="s">
        <v>6</v>
      </c>
      <c r="B2" s="1">
        <v>117281</v>
      </c>
      <c r="C2" s="1">
        <v>62.945999999999998</v>
      </c>
      <c r="D2" s="1">
        <v>7382324</v>
      </c>
      <c r="E2" s="1">
        <v>120175</v>
      </c>
      <c r="F2" s="2">
        <f t="shared" ref="F2:F43" si="0">D2-E2</f>
        <v>7262149</v>
      </c>
      <c r="G2" s="2"/>
      <c r="H2" s="2"/>
      <c r="I2" s="2"/>
      <c r="J2" s="2"/>
      <c r="K2" s="2"/>
      <c r="L2" s="2"/>
    </row>
    <row r="3" spans="1:12" ht="15" customHeight="1">
      <c r="A3" s="1" t="s">
        <v>7</v>
      </c>
      <c r="B3" s="1">
        <v>95944</v>
      </c>
      <c r="C3" s="1">
        <v>55.866999999999997</v>
      </c>
      <c r="D3" s="1">
        <v>5360083</v>
      </c>
      <c r="E3" s="1">
        <v>82761</v>
      </c>
      <c r="F3" s="2">
        <f t="shared" si="0"/>
        <v>5277322</v>
      </c>
      <c r="G3" s="2"/>
      <c r="H3" s="2"/>
      <c r="I3" s="2"/>
      <c r="J3" s="2"/>
      <c r="K3" s="2"/>
      <c r="L3" s="2"/>
    </row>
    <row r="4" spans="1:12" ht="15" customHeight="1">
      <c r="A4" s="1" t="s">
        <v>8</v>
      </c>
      <c r="B4" s="1">
        <v>102480</v>
      </c>
      <c r="C4" s="1">
        <v>56.231999999999999</v>
      </c>
      <c r="D4" s="1">
        <v>5762676</v>
      </c>
      <c r="E4" s="1">
        <v>122017</v>
      </c>
      <c r="F4" s="2">
        <f t="shared" si="0"/>
        <v>5640659</v>
      </c>
      <c r="G4" s="2"/>
      <c r="H4" s="2"/>
      <c r="I4" s="2"/>
      <c r="J4" s="2"/>
      <c r="K4" s="2"/>
      <c r="L4" s="2"/>
    </row>
    <row r="5" spans="1:12" ht="15" customHeight="1">
      <c r="A5" s="1" t="s">
        <v>9</v>
      </c>
      <c r="B5" s="1">
        <v>200967</v>
      </c>
      <c r="C5" s="1">
        <v>58.128999999999998</v>
      </c>
      <c r="D5" s="3">
        <v>11682080</v>
      </c>
      <c r="E5" s="1">
        <v>230881</v>
      </c>
      <c r="F5" s="1">
        <f t="shared" si="0"/>
        <v>11451199</v>
      </c>
      <c r="G5" s="1"/>
      <c r="H5" s="1"/>
      <c r="I5" s="1"/>
      <c r="J5" s="1"/>
      <c r="K5" s="1"/>
      <c r="L5" s="1"/>
    </row>
    <row r="6" spans="1:12" ht="15" customHeight="1">
      <c r="A6" s="1" t="s">
        <v>10</v>
      </c>
      <c r="B6" s="1">
        <v>209397</v>
      </c>
      <c r="C6" s="1">
        <v>61.155999999999999</v>
      </c>
      <c r="D6" s="1">
        <v>12805862</v>
      </c>
      <c r="E6" s="1">
        <v>316028</v>
      </c>
      <c r="F6" s="1">
        <f t="shared" si="0"/>
        <v>12489834</v>
      </c>
      <c r="G6" s="2"/>
      <c r="H6" s="2"/>
      <c r="I6" s="2"/>
      <c r="J6" s="2"/>
      <c r="K6" s="2"/>
      <c r="L6" s="2"/>
    </row>
    <row r="7" spans="1:12" ht="15" customHeight="1">
      <c r="A7" s="1" t="s">
        <v>11</v>
      </c>
      <c r="B7" s="1">
        <v>220281</v>
      </c>
      <c r="C7" s="1">
        <v>59.243000000000002</v>
      </c>
      <c r="D7" s="1">
        <v>13050128</v>
      </c>
      <c r="E7" s="1">
        <v>315441</v>
      </c>
      <c r="F7" s="1">
        <f t="shared" si="0"/>
        <v>12734687</v>
      </c>
      <c r="G7" s="2"/>
      <c r="H7" s="2"/>
      <c r="I7" s="2"/>
      <c r="J7" s="2"/>
      <c r="K7" s="2"/>
      <c r="L7" s="2"/>
    </row>
    <row r="8" spans="1:12" ht="15" customHeight="1">
      <c r="A8" s="1" t="s">
        <v>12</v>
      </c>
      <c r="B8" s="1">
        <v>148276</v>
      </c>
      <c r="C8" s="1">
        <v>105.684</v>
      </c>
      <c r="D8" s="1">
        <v>15670365</v>
      </c>
      <c r="E8" s="1">
        <v>166860</v>
      </c>
      <c r="F8" s="1">
        <f t="shared" si="0"/>
        <v>15503505</v>
      </c>
      <c r="G8" s="2"/>
      <c r="H8" s="2"/>
      <c r="I8" s="2"/>
      <c r="J8" s="2"/>
      <c r="K8" s="2"/>
      <c r="L8" s="2"/>
    </row>
    <row r="9" spans="1:12" ht="15" customHeight="1">
      <c r="A9" s="1" t="s">
        <v>13</v>
      </c>
      <c r="B9" s="1">
        <v>143862</v>
      </c>
      <c r="C9" s="1">
        <v>104.852</v>
      </c>
      <c r="D9" s="1">
        <v>15084237</v>
      </c>
      <c r="E9" s="1">
        <v>168573</v>
      </c>
      <c r="F9" s="1">
        <f t="shared" si="0"/>
        <v>14915664</v>
      </c>
      <c r="G9" s="2"/>
      <c r="H9" s="2"/>
      <c r="I9" s="2"/>
      <c r="J9" s="2"/>
      <c r="K9" s="2"/>
      <c r="L9" s="2"/>
    </row>
    <row r="10" spans="1:12" ht="15" customHeight="1">
      <c r="A10" s="1" t="s">
        <v>14</v>
      </c>
      <c r="B10" s="1">
        <v>148848</v>
      </c>
      <c r="C10" s="1">
        <v>104.226</v>
      </c>
      <c r="D10" s="1">
        <v>15513804</v>
      </c>
      <c r="E10" s="1">
        <v>176779</v>
      </c>
      <c r="F10" s="1">
        <f t="shared" si="0"/>
        <v>15337025</v>
      </c>
      <c r="G10" s="2"/>
      <c r="H10" s="2"/>
      <c r="I10" s="2"/>
      <c r="J10" s="2"/>
      <c r="K10" s="2"/>
      <c r="L10" s="2"/>
    </row>
    <row r="11" spans="1:12" ht="15" customHeight="1">
      <c r="A11" s="1" t="s">
        <v>15</v>
      </c>
      <c r="B11" s="1">
        <v>63004</v>
      </c>
      <c r="C11" s="1">
        <v>121.83199999999999</v>
      </c>
      <c r="D11" s="1">
        <v>7675924</v>
      </c>
      <c r="E11" s="1">
        <v>84689</v>
      </c>
      <c r="F11" s="1">
        <f t="shared" si="0"/>
        <v>7591235</v>
      </c>
      <c r="G11" s="2"/>
      <c r="H11" s="2"/>
      <c r="I11" s="2"/>
      <c r="J11" s="2"/>
      <c r="K11" s="2"/>
      <c r="L11" s="2"/>
    </row>
    <row r="12" spans="1:12" ht="15" customHeight="1">
      <c r="A12" s="1" t="s">
        <v>16</v>
      </c>
      <c r="B12" s="1">
        <v>53899</v>
      </c>
      <c r="C12" s="1">
        <v>121.386</v>
      </c>
      <c r="D12" s="1">
        <v>6542599</v>
      </c>
      <c r="E12" s="1">
        <v>67056</v>
      </c>
      <c r="F12" s="1">
        <f t="shared" si="0"/>
        <v>6475543</v>
      </c>
      <c r="G12" s="2"/>
      <c r="H12" s="1"/>
      <c r="I12" s="1"/>
      <c r="J12" s="1"/>
      <c r="K12" s="1"/>
    </row>
    <row r="13" spans="1:12" ht="15" customHeight="1">
      <c r="A13" s="1" t="s">
        <v>17</v>
      </c>
      <c r="B13" s="1">
        <v>63250</v>
      </c>
      <c r="C13" s="1">
        <v>120.075</v>
      </c>
      <c r="D13" s="1">
        <v>7594743</v>
      </c>
      <c r="E13" s="1">
        <v>71477</v>
      </c>
      <c r="F13" s="1">
        <f t="shared" si="0"/>
        <v>7523266</v>
      </c>
      <c r="G13" s="1"/>
      <c r="H13" s="1"/>
      <c r="I13" s="1"/>
      <c r="J13" s="1"/>
      <c r="K13" s="1"/>
    </row>
    <row r="14" spans="1:12" ht="15" customHeight="1">
      <c r="A14" s="1" t="s">
        <v>18</v>
      </c>
      <c r="B14" s="1">
        <v>101788</v>
      </c>
      <c r="C14" s="1">
        <v>159.56299999999999</v>
      </c>
      <c r="D14" s="1">
        <v>16241620</v>
      </c>
      <c r="E14" s="1">
        <v>111100</v>
      </c>
      <c r="F14" s="1">
        <f t="shared" si="0"/>
        <v>16130520</v>
      </c>
      <c r="G14" s="1"/>
      <c r="H14" s="1"/>
      <c r="I14" s="1"/>
      <c r="J14" s="1"/>
      <c r="K14" s="1"/>
    </row>
    <row r="15" spans="1:12" ht="15" customHeight="1">
      <c r="A15" s="1" t="s">
        <v>19</v>
      </c>
      <c r="B15" s="1">
        <v>107815</v>
      </c>
      <c r="C15" s="1">
        <v>154.65600000000001</v>
      </c>
      <c r="D15" s="1">
        <v>16674224</v>
      </c>
      <c r="E15" s="1">
        <v>121570</v>
      </c>
      <c r="F15" s="1">
        <f t="shared" si="0"/>
        <v>16552654</v>
      </c>
      <c r="G15" s="2"/>
      <c r="H15" s="1"/>
      <c r="I15" s="1"/>
      <c r="J15" s="1"/>
      <c r="K15" s="1"/>
    </row>
    <row r="16" spans="1:12" ht="15" customHeight="1">
      <c r="A16" s="1" t="s">
        <v>20</v>
      </c>
      <c r="B16" s="1">
        <v>106365</v>
      </c>
      <c r="C16" s="1">
        <v>155.667</v>
      </c>
      <c r="D16" s="1">
        <v>16557507</v>
      </c>
      <c r="E16" s="1">
        <v>116040</v>
      </c>
      <c r="F16" s="1">
        <f t="shared" si="0"/>
        <v>16441467</v>
      </c>
      <c r="G16" s="2"/>
      <c r="H16" s="1"/>
      <c r="I16" s="1"/>
      <c r="J16" s="1"/>
      <c r="K16" s="1"/>
    </row>
    <row r="17" spans="1:11" ht="15" customHeight="1">
      <c r="A17" s="1" t="s">
        <v>21</v>
      </c>
      <c r="B17" s="1">
        <v>52043</v>
      </c>
      <c r="C17" s="1">
        <v>224.11600000000001</v>
      </c>
      <c r="D17" s="1">
        <v>11663647</v>
      </c>
      <c r="E17" s="1">
        <v>272607</v>
      </c>
      <c r="F17" s="1">
        <f t="shared" si="0"/>
        <v>11391040</v>
      </c>
      <c r="G17" s="2"/>
      <c r="H17" s="1"/>
      <c r="I17" s="1"/>
      <c r="J17" s="1"/>
      <c r="K17" s="1"/>
    </row>
    <row r="18" spans="1:11" ht="15" customHeight="1">
      <c r="A18" s="1" t="s">
        <v>22</v>
      </c>
      <c r="B18" s="1">
        <v>96387</v>
      </c>
      <c r="C18" s="1">
        <v>201.45500000000001</v>
      </c>
      <c r="D18" s="1">
        <v>19417686</v>
      </c>
      <c r="E18" s="4">
        <v>339679</v>
      </c>
      <c r="F18" s="1">
        <f t="shared" si="0"/>
        <v>19078007</v>
      </c>
      <c r="G18" s="2"/>
      <c r="H18" s="1"/>
      <c r="I18" s="1"/>
      <c r="J18" s="1"/>
      <c r="K18" s="1"/>
    </row>
    <row r="19" spans="1:11" ht="15" customHeight="1">
      <c r="A19" s="1" t="s">
        <v>23</v>
      </c>
      <c r="B19" s="1">
        <v>93996</v>
      </c>
      <c r="C19" s="1">
        <v>203.554</v>
      </c>
      <c r="D19" s="1">
        <v>19133220</v>
      </c>
      <c r="E19" s="4">
        <v>489494</v>
      </c>
      <c r="F19" s="1">
        <f t="shared" si="0"/>
        <v>18643726</v>
      </c>
      <c r="G19" s="1"/>
      <c r="H19" s="1"/>
      <c r="I19" s="1"/>
      <c r="J19" s="4"/>
      <c r="K19" s="4"/>
    </row>
    <row r="20" spans="1:11" ht="15" customHeight="1">
      <c r="A20" s="5" t="s">
        <v>24</v>
      </c>
      <c r="B20" s="1">
        <v>81288</v>
      </c>
      <c r="C20" s="1">
        <v>211.87299999999999</v>
      </c>
      <c r="D20" s="1">
        <v>17222739</v>
      </c>
      <c r="E20" s="1">
        <v>519304</v>
      </c>
      <c r="F20" s="1">
        <f t="shared" si="0"/>
        <v>16703435</v>
      </c>
      <c r="G20" s="4"/>
      <c r="H20" s="4"/>
      <c r="I20" s="4"/>
      <c r="J20" s="4"/>
      <c r="K20" s="4"/>
    </row>
    <row r="21" spans="1:11" ht="15" customHeight="1">
      <c r="A21" s="5" t="s">
        <v>25</v>
      </c>
      <c r="B21" s="1">
        <v>83298</v>
      </c>
      <c r="C21" s="1">
        <v>209.74299999999999</v>
      </c>
      <c r="D21" s="1">
        <v>17471210</v>
      </c>
      <c r="E21" s="4">
        <v>477364</v>
      </c>
      <c r="F21" s="1">
        <f t="shared" si="0"/>
        <v>16993846</v>
      </c>
      <c r="G21" s="4"/>
      <c r="H21" s="4"/>
      <c r="I21" s="4"/>
    </row>
    <row r="22" spans="1:11" ht="15" customHeight="1">
      <c r="A22" s="5" t="s">
        <v>26</v>
      </c>
      <c r="B22" s="1">
        <v>84916</v>
      </c>
      <c r="C22" s="1">
        <v>206.982</v>
      </c>
      <c r="D22" s="1">
        <v>17576093</v>
      </c>
      <c r="E22" s="4">
        <v>380353</v>
      </c>
      <c r="F22" s="1">
        <f t="shared" si="0"/>
        <v>17195740</v>
      </c>
      <c r="G22" s="4"/>
      <c r="H22" s="4"/>
      <c r="I22" s="4"/>
    </row>
    <row r="23" spans="1:11" ht="15" customHeight="1">
      <c r="A23" s="5" t="s">
        <v>27</v>
      </c>
      <c r="B23" s="1">
        <v>63262</v>
      </c>
      <c r="C23" s="1">
        <v>47.935000000000002</v>
      </c>
      <c r="D23" s="1">
        <v>3032495</v>
      </c>
      <c r="E23" s="4">
        <v>114182</v>
      </c>
      <c r="F23" s="1">
        <f t="shared" si="0"/>
        <v>2918313</v>
      </c>
      <c r="G23" s="4"/>
      <c r="H23" s="4"/>
      <c r="I23" s="4"/>
    </row>
    <row r="24" spans="1:11" ht="15" customHeight="1">
      <c r="A24" s="5" t="s">
        <v>28</v>
      </c>
      <c r="B24" s="1">
        <v>65364</v>
      </c>
      <c r="C24" s="1">
        <v>52.551000000000002</v>
      </c>
      <c r="D24" s="1">
        <v>3434964</v>
      </c>
      <c r="E24" s="4">
        <v>126152</v>
      </c>
      <c r="F24" s="1">
        <f t="shared" si="0"/>
        <v>3308812</v>
      </c>
      <c r="G24" s="4"/>
      <c r="H24" s="4"/>
      <c r="I24" s="4"/>
    </row>
    <row r="25" spans="1:11" ht="15" customHeight="1">
      <c r="A25" s="5" t="s">
        <v>29</v>
      </c>
      <c r="B25" s="1">
        <v>73048</v>
      </c>
      <c r="C25" s="1">
        <v>53.771999999999998</v>
      </c>
      <c r="D25" s="1">
        <v>3927959</v>
      </c>
      <c r="E25" s="4">
        <v>184799</v>
      </c>
      <c r="F25" s="1">
        <f t="shared" si="0"/>
        <v>3743160</v>
      </c>
      <c r="G25" s="4"/>
      <c r="H25" s="4"/>
      <c r="I25" s="4"/>
    </row>
    <row r="26" spans="1:11" ht="15" customHeight="1">
      <c r="A26" s="5" t="s">
        <v>30</v>
      </c>
      <c r="B26" s="1">
        <v>63236</v>
      </c>
      <c r="C26" s="1">
        <v>217.13499999999999</v>
      </c>
      <c r="D26" s="1">
        <v>13730756</v>
      </c>
      <c r="E26" s="4">
        <v>291772</v>
      </c>
      <c r="F26" s="1">
        <f t="shared" si="0"/>
        <v>13438984</v>
      </c>
      <c r="G26" s="4"/>
      <c r="H26" s="4"/>
      <c r="I26" s="4"/>
    </row>
    <row r="27" spans="1:11" ht="15" customHeight="1">
      <c r="A27" s="5" t="s">
        <v>31</v>
      </c>
      <c r="B27" s="1">
        <v>69676</v>
      </c>
      <c r="C27" s="1">
        <v>214.22800000000001</v>
      </c>
      <c r="D27" s="1">
        <v>14926555</v>
      </c>
      <c r="E27" s="4">
        <v>274659</v>
      </c>
      <c r="F27" s="1">
        <f t="shared" si="0"/>
        <v>14651896</v>
      </c>
      <c r="G27" s="4"/>
      <c r="H27" s="4"/>
      <c r="I27" s="4"/>
    </row>
    <row r="28" spans="1:11" ht="15" customHeight="1">
      <c r="A28" s="5" t="s">
        <v>32</v>
      </c>
      <c r="B28" s="1">
        <v>72935</v>
      </c>
      <c r="C28" s="1">
        <v>209.691</v>
      </c>
      <c r="D28" s="1">
        <v>15293786</v>
      </c>
      <c r="E28" s="4">
        <v>484533</v>
      </c>
      <c r="F28" s="1">
        <f t="shared" si="0"/>
        <v>14809253</v>
      </c>
      <c r="G28" s="4"/>
      <c r="H28" s="4"/>
      <c r="I28" s="4"/>
    </row>
    <row r="29" spans="1:11" ht="15" customHeight="1">
      <c r="A29" s="5" t="s">
        <v>33</v>
      </c>
      <c r="B29" s="1">
        <v>68930</v>
      </c>
      <c r="C29" s="1">
        <v>223.91800000000001</v>
      </c>
      <c r="D29" s="1">
        <v>15434635</v>
      </c>
      <c r="E29" s="4">
        <v>748054</v>
      </c>
      <c r="F29" s="1">
        <f t="shared" si="0"/>
        <v>14686581</v>
      </c>
      <c r="G29" s="4"/>
      <c r="H29" s="4"/>
      <c r="I29" s="4"/>
    </row>
    <row r="30" spans="1:11" ht="15" customHeight="1">
      <c r="A30" s="5" t="s">
        <v>34</v>
      </c>
      <c r="B30" s="1">
        <v>83892</v>
      </c>
      <c r="C30" s="1">
        <v>214.71</v>
      </c>
      <c r="D30" s="1">
        <v>18012462</v>
      </c>
      <c r="E30" s="4">
        <v>542818</v>
      </c>
      <c r="F30" s="1">
        <f t="shared" si="0"/>
        <v>17469644</v>
      </c>
      <c r="G30" s="4"/>
      <c r="H30" s="4"/>
      <c r="I30" s="4"/>
    </row>
    <row r="31" spans="1:11" ht="15" customHeight="1">
      <c r="A31" s="5" t="s">
        <v>35</v>
      </c>
      <c r="B31" s="1">
        <v>78844</v>
      </c>
      <c r="C31" s="1">
        <v>213.25299999999999</v>
      </c>
      <c r="D31" s="1">
        <v>16813706</v>
      </c>
      <c r="E31" s="4">
        <v>552361</v>
      </c>
      <c r="F31" s="1">
        <f t="shared" si="0"/>
        <v>16261345</v>
      </c>
      <c r="G31" s="4"/>
      <c r="H31" s="4"/>
      <c r="I31" s="4"/>
    </row>
    <row r="32" spans="1:11" ht="15" customHeight="1">
      <c r="A32" s="5" t="s">
        <v>36</v>
      </c>
      <c r="B32" s="1">
        <v>79201</v>
      </c>
      <c r="C32" s="1">
        <v>218.261</v>
      </c>
      <c r="D32" s="1">
        <v>17286505</v>
      </c>
      <c r="E32" s="4">
        <v>653016</v>
      </c>
      <c r="F32" s="1">
        <f t="shared" si="0"/>
        <v>16633489</v>
      </c>
      <c r="G32" s="4"/>
      <c r="H32" s="4"/>
      <c r="I32" s="4"/>
    </row>
    <row r="33" spans="1:12" ht="15" customHeight="1">
      <c r="A33" s="1" t="s">
        <v>37</v>
      </c>
      <c r="B33" s="1">
        <v>91457</v>
      </c>
      <c r="C33" s="1">
        <v>222.25700000000001</v>
      </c>
      <c r="D33" s="1">
        <v>20326925</v>
      </c>
      <c r="E33" s="4">
        <v>1007852</v>
      </c>
      <c r="F33" s="1">
        <f t="shared" si="0"/>
        <v>19319073</v>
      </c>
      <c r="G33" s="4"/>
      <c r="H33" s="4"/>
      <c r="I33" s="4"/>
    </row>
    <row r="34" spans="1:12" ht="15" customHeight="1">
      <c r="A34" s="1" t="s">
        <v>38</v>
      </c>
      <c r="B34" s="4">
        <v>77372</v>
      </c>
      <c r="C34" s="4">
        <v>225.738</v>
      </c>
      <c r="D34" s="1">
        <v>17465838</v>
      </c>
      <c r="E34" s="4">
        <v>697357</v>
      </c>
      <c r="F34" s="1">
        <f t="shared" si="0"/>
        <v>16768481</v>
      </c>
      <c r="G34" s="4"/>
      <c r="H34" s="4"/>
      <c r="I34" s="4"/>
    </row>
    <row r="35" spans="1:12" ht="15" customHeight="1">
      <c r="A35" s="5" t="s">
        <v>39</v>
      </c>
      <c r="B35" s="1">
        <v>86508</v>
      </c>
      <c r="C35" s="1">
        <v>221.876</v>
      </c>
      <c r="D35" s="1">
        <v>19194089</v>
      </c>
      <c r="E35" s="4">
        <v>849243</v>
      </c>
      <c r="F35" s="1">
        <f t="shared" si="0"/>
        <v>18344846</v>
      </c>
      <c r="G35" s="4"/>
      <c r="H35" s="4"/>
      <c r="I35" s="4"/>
    </row>
    <row r="36" spans="1:12" ht="15" customHeight="1">
      <c r="A36" s="5" t="s">
        <v>40</v>
      </c>
      <c r="B36" s="1">
        <v>79512</v>
      </c>
      <c r="C36" s="1">
        <v>230.23599999999999</v>
      </c>
      <c r="D36" s="1">
        <v>18306536</v>
      </c>
      <c r="E36" s="4">
        <v>717249</v>
      </c>
      <c r="F36" s="1">
        <f t="shared" si="0"/>
        <v>17589287</v>
      </c>
      <c r="G36" s="4"/>
      <c r="H36" s="4"/>
      <c r="I36" s="4"/>
    </row>
    <row r="37" spans="1:12" ht="15" customHeight="1">
      <c r="A37" s="5" t="s">
        <v>41</v>
      </c>
      <c r="B37" s="1">
        <v>84287</v>
      </c>
      <c r="C37" s="1">
        <v>228.69900000000001</v>
      </c>
      <c r="D37" s="1">
        <v>19276328</v>
      </c>
      <c r="E37" s="4">
        <v>708500</v>
      </c>
      <c r="F37" s="1">
        <f t="shared" si="0"/>
        <v>18567828</v>
      </c>
      <c r="G37" s="4"/>
      <c r="H37" s="4"/>
      <c r="I37" s="4"/>
    </row>
    <row r="38" spans="1:12" ht="15" customHeight="1">
      <c r="A38" s="5" t="s">
        <v>42</v>
      </c>
      <c r="B38" s="1">
        <v>77942</v>
      </c>
      <c r="C38" s="1">
        <v>224.541</v>
      </c>
      <c r="D38" s="1">
        <v>17501204</v>
      </c>
      <c r="E38" s="4">
        <v>264074</v>
      </c>
      <c r="F38" s="1">
        <f t="shared" si="0"/>
        <v>17237130</v>
      </c>
      <c r="G38" s="4"/>
      <c r="H38" s="4"/>
      <c r="I38" s="4"/>
    </row>
    <row r="39" spans="1:12" ht="15" customHeight="1">
      <c r="A39" s="5" t="s">
        <v>43</v>
      </c>
      <c r="B39" s="1">
        <v>66272</v>
      </c>
      <c r="C39" s="1">
        <v>229.613</v>
      </c>
      <c r="D39" s="1">
        <v>15216881</v>
      </c>
      <c r="E39" s="4">
        <v>260396</v>
      </c>
      <c r="F39" s="1">
        <f t="shared" si="0"/>
        <v>14956485</v>
      </c>
      <c r="G39" s="4"/>
      <c r="H39" s="4"/>
      <c r="I39" s="4"/>
    </row>
    <row r="40" spans="1:12" ht="15" customHeight="1">
      <c r="A40" s="5" t="s">
        <v>44</v>
      </c>
      <c r="B40" s="1">
        <v>69675</v>
      </c>
      <c r="C40" s="1">
        <v>229.864</v>
      </c>
      <c r="D40" s="1">
        <v>16015757</v>
      </c>
      <c r="E40" s="4">
        <v>250409</v>
      </c>
      <c r="F40" s="1">
        <f t="shared" si="0"/>
        <v>15765348</v>
      </c>
      <c r="G40" s="4"/>
      <c r="H40" s="4"/>
      <c r="I40" s="4"/>
    </row>
    <row r="41" spans="1:12" ht="15" customHeight="1">
      <c r="A41" s="5" t="s">
        <v>45</v>
      </c>
      <c r="B41" s="1">
        <v>46398</v>
      </c>
      <c r="C41" s="1">
        <v>225.59899999999999</v>
      </c>
      <c r="D41" s="1">
        <v>10467352</v>
      </c>
      <c r="E41" s="4">
        <v>271372</v>
      </c>
      <c r="F41" s="1">
        <f t="shared" si="0"/>
        <v>10195980</v>
      </c>
      <c r="G41" s="1"/>
      <c r="H41" s="1"/>
      <c r="I41" s="1"/>
    </row>
    <row r="42" spans="1:12" ht="15" customHeight="1">
      <c r="A42" s="5" t="s">
        <v>46</v>
      </c>
      <c r="B42" s="1">
        <v>39267</v>
      </c>
      <c r="C42" s="1">
        <v>223.42400000000001</v>
      </c>
      <c r="D42" s="1">
        <v>8773180</v>
      </c>
      <c r="E42" s="1">
        <v>218858</v>
      </c>
      <c r="F42" s="1">
        <f t="shared" si="0"/>
        <v>8554322</v>
      </c>
      <c r="G42" s="1"/>
      <c r="H42" s="1"/>
      <c r="I42" s="1"/>
    </row>
    <row r="43" spans="1:12" ht="15" customHeight="1">
      <c r="A43" s="5" t="s">
        <v>47</v>
      </c>
      <c r="B43" s="1">
        <v>54020</v>
      </c>
      <c r="C43" s="1">
        <v>228.36500000000001</v>
      </c>
      <c r="D43" s="1">
        <v>12336293</v>
      </c>
      <c r="E43" s="1">
        <v>436545</v>
      </c>
      <c r="F43" s="1">
        <f t="shared" si="0"/>
        <v>11899748</v>
      </c>
      <c r="G43" s="2"/>
      <c r="H43" s="2"/>
      <c r="I43" s="2"/>
      <c r="J43" s="2"/>
      <c r="K43" s="2"/>
      <c r="L43" s="2"/>
    </row>
    <row r="44" spans="1:12" ht="1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5" customHeight="1">
      <c r="A45" s="1" t="s">
        <v>0</v>
      </c>
      <c r="B45" s="1" t="s">
        <v>48</v>
      </c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" customHeight="1">
      <c r="B46" s="2">
        <v>1</v>
      </c>
      <c r="C46" s="2">
        <v>2</v>
      </c>
      <c r="D46" s="2">
        <v>3</v>
      </c>
      <c r="E46" s="2" t="s">
        <v>49</v>
      </c>
      <c r="F46" s="1" t="s">
        <v>50</v>
      </c>
      <c r="G46" s="2" t="str">
        <f>"f(x) = "&amp;ROUND(SLOPE(A47:A52,E47:E52),20)&amp;"x +0"&amp;TEXT( ROUND(INTERCEPT(A47:A52, E47:E52),20),)</f>
        <v>f(x) = 1.1849632105547E-07x +0-</v>
      </c>
      <c r="H46" s="2"/>
      <c r="I46" s="2"/>
      <c r="J46" s="2"/>
      <c r="K46" s="2"/>
      <c r="L46" s="2"/>
    </row>
    <row r="47" spans="1:12" ht="15" customHeight="1">
      <c r="A47" s="2">
        <v>0</v>
      </c>
      <c r="B47" s="6">
        <f>D2-E2</f>
        <v>7262149</v>
      </c>
      <c r="C47" s="6">
        <f>D3-E3</f>
        <v>5277322</v>
      </c>
      <c r="D47" s="6">
        <f>D4-E4</f>
        <v>5640659</v>
      </c>
      <c r="E47" s="2">
        <f t="shared" ref="E47:E52" si="1">AVERAGE(B47:D47)</f>
        <v>6060043.333333333</v>
      </c>
      <c r="F47" s="2">
        <f t="shared" ref="F47:F50" si="2">STDEV(B47:D47)</f>
        <v>1056786.1511518478</v>
      </c>
      <c r="G47" s="2"/>
      <c r="H47" s="2"/>
      <c r="I47" s="2"/>
      <c r="J47" s="2"/>
      <c r="K47" s="2"/>
      <c r="L47" s="2"/>
    </row>
    <row r="48" spans="1:12" ht="15" customHeight="1">
      <c r="A48" s="1">
        <v>0.125</v>
      </c>
      <c r="B48" s="6">
        <f>D5-E5</f>
        <v>11451199</v>
      </c>
      <c r="C48" s="6">
        <f>D6-E6</f>
        <v>12489834</v>
      </c>
      <c r="D48" s="6">
        <f>D7-E7</f>
        <v>12734687</v>
      </c>
      <c r="E48" s="2">
        <f t="shared" si="1"/>
        <v>12225240</v>
      </c>
      <c r="F48" s="2">
        <f t="shared" si="2"/>
        <v>681427.06885109865</v>
      </c>
      <c r="G48" s="2"/>
      <c r="H48" s="2"/>
      <c r="I48" s="2"/>
      <c r="J48" s="2"/>
      <c r="K48" s="2"/>
      <c r="L48" s="2"/>
    </row>
    <row r="49" spans="1:12" ht="15" customHeight="1">
      <c r="A49" s="1">
        <v>0.25</v>
      </c>
      <c r="B49" s="6">
        <f>D8-E8</f>
        <v>15503505</v>
      </c>
      <c r="C49" s="6">
        <f>D9-E9</f>
        <v>14915664</v>
      </c>
      <c r="D49" s="6">
        <f>D10-E10</f>
        <v>15337025</v>
      </c>
      <c r="E49" s="2">
        <f t="shared" si="1"/>
        <v>15252064.666666666</v>
      </c>
      <c r="F49" s="2">
        <f t="shared" si="2"/>
        <v>302990.02293859998</v>
      </c>
      <c r="G49" s="1"/>
      <c r="H49" s="2"/>
      <c r="I49" s="2"/>
      <c r="J49" s="2"/>
      <c r="K49" s="2"/>
      <c r="L49" s="2"/>
    </row>
    <row r="50" spans="1:12" ht="15" customHeight="1">
      <c r="A50" s="1">
        <v>0.5</v>
      </c>
      <c r="B50" s="6">
        <f>D11-E11</f>
        <v>7591235</v>
      </c>
      <c r="C50" s="6">
        <f>D12-E12</f>
        <v>6475543</v>
      </c>
      <c r="D50" s="6">
        <f>D13-E13</f>
        <v>7523266</v>
      </c>
      <c r="E50" s="2">
        <f t="shared" si="1"/>
        <v>7196681.333333333</v>
      </c>
      <c r="F50" s="2">
        <f t="shared" si="2"/>
        <v>625448.09384339268</v>
      </c>
      <c r="G50" s="1"/>
      <c r="H50" s="2"/>
      <c r="I50" s="2"/>
      <c r="J50" s="2"/>
      <c r="K50" s="2"/>
      <c r="L50" s="2"/>
    </row>
    <row r="51" spans="1:12" ht="15" customHeight="1">
      <c r="A51" s="1">
        <v>1</v>
      </c>
      <c r="B51" s="6">
        <f>D14-E14</f>
        <v>16130520</v>
      </c>
      <c r="C51" s="6">
        <f>D15-E15</f>
        <v>16552654</v>
      </c>
      <c r="D51" s="6">
        <f>D16-E16</f>
        <v>16441467</v>
      </c>
      <c r="E51" s="2">
        <f t="shared" si="1"/>
        <v>16374880.333333334</v>
      </c>
      <c r="F51" s="2">
        <f>STDEV(B50:D51)</f>
        <v>5044544.0863338858</v>
      </c>
      <c r="G51" s="1"/>
      <c r="H51" s="2"/>
      <c r="I51" s="2"/>
      <c r="J51" s="2"/>
      <c r="K51" s="2"/>
      <c r="L51" s="2"/>
    </row>
    <row r="52" spans="1:12" ht="15" customHeight="1">
      <c r="A52" s="1">
        <v>2.5</v>
      </c>
      <c r="B52" s="6">
        <f>D17-E17</f>
        <v>11391040</v>
      </c>
      <c r="C52" s="6">
        <f>D18-E18</f>
        <v>19078007</v>
      </c>
      <c r="D52" s="6">
        <f>D19-E19</f>
        <v>18643726</v>
      </c>
      <c r="E52" s="2">
        <f t="shared" si="1"/>
        <v>16370924.333333334</v>
      </c>
      <c r="F52" s="2">
        <f>STDEV(B52:D52)</f>
        <v>4318169.2853308003</v>
      </c>
      <c r="G52" s="1"/>
      <c r="H52" s="2"/>
      <c r="I52" s="2"/>
      <c r="J52" s="2"/>
      <c r="K52" s="2"/>
      <c r="L52" s="2"/>
    </row>
    <row r="53" spans="1:12" ht="1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</row>
    <row r="54" spans="1:12" ht="15" customHeight="1">
      <c r="A54" s="7" t="s">
        <v>51</v>
      </c>
      <c r="B54" s="1" t="s">
        <v>52</v>
      </c>
      <c r="C54" s="2"/>
      <c r="D54" s="2"/>
      <c r="E54" s="2"/>
      <c r="F54" s="2"/>
      <c r="G54" s="1"/>
      <c r="H54" s="2"/>
      <c r="I54" s="2"/>
      <c r="J54" s="2"/>
      <c r="K54" s="2"/>
      <c r="L54" s="2"/>
    </row>
    <row r="55" spans="1:12" ht="15" customHeight="1">
      <c r="A55" s="2"/>
      <c r="B55" s="1">
        <v>1</v>
      </c>
      <c r="C55" s="1">
        <v>2</v>
      </c>
      <c r="D55" s="1">
        <v>3</v>
      </c>
      <c r="E55" s="1" t="s">
        <v>53</v>
      </c>
      <c r="F55" s="2"/>
      <c r="G55" s="1"/>
      <c r="H55" s="2"/>
      <c r="I55" s="2"/>
      <c r="J55" s="2"/>
      <c r="K55" s="2"/>
      <c r="L55" s="2"/>
    </row>
    <row r="56" spans="1:12" ht="15" customHeight="1">
      <c r="A56" s="1" t="s">
        <v>54</v>
      </c>
      <c r="B56" s="6">
        <f>D20-E20</f>
        <v>16703435</v>
      </c>
      <c r="C56" s="6">
        <f>D21-E21</f>
        <v>16993846</v>
      </c>
      <c r="D56" s="6">
        <f>D22-E22</f>
        <v>17195740</v>
      </c>
      <c r="E56" s="2">
        <f t="shared" ref="E56:E63" si="3">AVERAGE(B56:D56)</f>
        <v>16964340.333333332</v>
      </c>
      <c r="F56" s="2"/>
      <c r="G56" s="1"/>
      <c r="H56" s="2"/>
      <c r="I56" s="2"/>
      <c r="J56" s="2"/>
      <c r="K56" s="2"/>
      <c r="L56" s="2"/>
    </row>
    <row r="57" spans="1:12" ht="15" customHeight="1">
      <c r="A57" s="1" t="s">
        <v>55</v>
      </c>
      <c r="B57" s="6">
        <f>D23-E23</f>
        <v>2918313</v>
      </c>
      <c r="C57" s="6">
        <f>D24-E24</f>
        <v>3308812</v>
      </c>
      <c r="D57" s="6">
        <f>D25-E25</f>
        <v>3743160</v>
      </c>
      <c r="E57" s="2">
        <f t="shared" si="3"/>
        <v>3323428.3333333335</v>
      </c>
      <c r="F57" s="2"/>
      <c r="G57" s="1"/>
      <c r="H57" s="2"/>
      <c r="I57" s="2"/>
      <c r="J57" s="2"/>
      <c r="K57" s="2"/>
      <c r="L57" s="2"/>
    </row>
    <row r="58" spans="1:12" ht="15" customHeight="1">
      <c r="A58" s="1" t="s">
        <v>56</v>
      </c>
      <c r="B58" s="6">
        <f>D26-E26</f>
        <v>13438984</v>
      </c>
      <c r="C58" s="6">
        <f>D27-E27</f>
        <v>14651896</v>
      </c>
      <c r="D58" s="6">
        <f>D28-E28</f>
        <v>14809253</v>
      </c>
      <c r="E58" s="2">
        <f t="shared" si="3"/>
        <v>14300044.333333334</v>
      </c>
      <c r="F58" s="2"/>
      <c r="G58" s="1"/>
      <c r="H58" s="2"/>
      <c r="I58" s="2"/>
      <c r="J58" s="2"/>
      <c r="K58" s="2"/>
      <c r="L58" s="2"/>
    </row>
    <row r="59" spans="1:12" ht="15" customHeight="1">
      <c r="A59" s="1" t="s">
        <v>57</v>
      </c>
      <c r="B59" s="6">
        <f>D29-E29</f>
        <v>14686581</v>
      </c>
      <c r="C59" s="6">
        <f>D30-E30</f>
        <v>17469644</v>
      </c>
      <c r="D59" s="6">
        <f>D31-E31</f>
        <v>16261345</v>
      </c>
      <c r="E59" s="2">
        <f t="shared" si="3"/>
        <v>16139190</v>
      </c>
      <c r="F59" s="2"/>
      <c r="G59" s="1"/>
      <c r="H59" s="2"/>
      <c r="I59" s="2"/>
      <c r="J59" s="2"/>
      <c r="K59" s="2"/>
      <c r="L59" s="2"/>
    </row>
    <row r="60" spans="1:12" ht="15" customHeight="1">
      <c r="A60" s="1" t="s">
        <v>58</v>
      </c>
      <c r="B60" s="6">
        <f>D32-E32</f>
        <v>16633489</v>
      </c>
      <c r="C60" s="6">
        <f>D33-E33</f>
        <v>19319073</v>
      </c>
      <c r="D60" s="6">
        <f>D34-E34</f>
        <v>16768481</v>
      </c>
      <c r="E60" s="2">
        <f t="shared" si="3"/>
        <v>17573681</v>
      </c>
      <c r="F60" s="2"/>
      <c r="G60" s="1"/>
      <c r="H60" s="2"/>
      <c r="I60" s="2"/>
      <c r="J60" s="2"/>
      <c r="K60" s="2"/>
      <c r="L60" s="2"/>
    </row>
    <row r="61" spans="1:12" ht="15" customHeight="1">
      <c r="A61" s="1" t="s">
        <v>59</v>
      </c>
      <c r="B61" s="6">
        <f>D35-E35</f>
        <v>18344846</v>
      </c>
      <c r="C61" s="6">
        <f>D36-E36</f>
        <v>17589287</v>
      </c>
      <c r="D61" s="6">
        <f>D37-E37</f>
        <v>18567828</v>
      </c>
      <c r="E61" s="2">
        <f t="shared" si="3"/>
        <v>18167320.333333332</v>
      </c>
      <c r="F61" s="2"/>
      <c r="G61" s="1"/>
      <c r="H61" s="2"/>
      <c r="I61" s="2"/>
      <c r="J61" s="2"/>
      <c r="K61" s="2"/>
      <c r="L61" s="2"/>
    </row>
    <row r="62" spans="1:12" ht="15" customHeight="1">
      <c r="A62" s="1" t="s">
        <v>60</v>
      </c>
      <c r="B62" s="6">
        <f>D38-E38</f>
        <v>17237130</v>
      </c>
      <c r="C62" s="6">
        <f>D39-E39</f>
        <v>14956485</v>
      </c>
      <c r="D62" s="6">
        <f>D40-E40</f>
        <v>15765348</v>
      </c>
      <c r="E62" s="2">
        <f t="shared" si="3"/>
        <v>15986321</v>
      </c>
      <c r="F62" s="2"/>
      <c r="G62" s="1"/>
      <c r="H62" s="2"/>
      <c r="I62" s="2"/>
      <c r="J62" s="2"/>
      <c r="K62" s="2"/>
      <c r="L62" s="2"/>
    </row>
    <row r="63" spans="1:12" ht="15" customHeight="1">
      <c r="A63" s="1" t="s">
        <v>61</v>
      </c>
      <c r="B63" s="6">
        <f>D41-E41</f>
        <v>10195980</v>
      </c>
      <c r="C63" s="6">
        <f>D42-E42</f>
        <v>8554322</v>
      </c>
      <c r="D63" s="6">
        <f>D43-E43</f>
        <v>11899748</v>
      </c>
      <c r="E63" s="2">
        <f t="shared" si="3"/>
        <v>10216683.333333334</v>
      </c>
      <c r="F63" s="2"/>
      <c r="G63" s="1"/>
      <c r="H63" s="2"/>
      <c r="I63" s="2"/>
      <c r="J63" s="2"/>
      <c r="K63" s="2"/>
      <c r="L63" s="2"/>
    </row>
    <row r="64" spans="1:12" ht="1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</row>
    <row r="65" spans="1:12" ht="15" customHeight="1">
      <c r="A65" s="1" t="s">
        <v>62</v>
      </c>
      <c r="B65" s="1" t="s">
        <v>63</v>
      </c>
      <c r="C65" s="1" t="s">
        <v>64</v>
      </c>
      <c r="D65" s="1" t="s">
        <v>65</v>
      </c>
      <c r="E65" s="2"/>
      <c r="F65" s="2"/>
      <c r="G65" s="1"/>
      <c r="H65" s="2"/>
      <c r="I65" s="2"/>
      <c r="J65" s="2"/>
      <c r="K65" s="2"/>
      <c r="L65" s="2"/>
    </row>
    <row r="66" spans="1:12" ht="15" customHeight="1">
      <c r="A66" s="1" t="s">
        <v>66</v>
      </c>
      <c r="B66" s="8">
        <f t="shared" ref="B66:B73" si="4">AVERAGE(B56:D56)</f>
        <v>16964340.333333332</v>
      </c>
      <c r="C66" s="2"/>
      <c r="D66" s="2"/>
      <c r="E66" s="2"/>
      <c r="F66" s="2"/>
      <c r="G66" s="1"/>
      <c r="H66" s="2"/>
      <c r="I66" s="2"/>
      <c r="J66" s="2"/>
      <c r="K66" s="2"/>
      <c r="L66" s="2"/>
    </row>
    <row r="67" spans="1:12" ht="15" customHeight="1">
      <c r="A67" s="1" t="s">
        <v>67</v>
      </c>
      <c r="B67" s="8">
        <f t="shared" si="4"/>
        <v>3323428.3333333335</v>
      </c>
      <c r="C67" s="2"/>
      <c r="D67" s="2"/>
      <c r="E67" s="2"/>
      <c r="F67" s="2"/>
      <c r="G67" s="1"/>
      <c r="H67" s="2"/>
      <c r="I67" s="2"/>
      <c r="J67" s="2"/>
      <c r="K67" s="2"/>
      <c r="L67" s="2"/>
    </row>
    <row r="68" spans="1:12" ht="15" customHeight="1">
      <c r="A68" s="1" t="s">
        <v>68</v>
      </c>
      <c r="B68" s="8">
        <f t="shared" si="4"/>
        <v>14300044.333333334</v>
      </c>
      <c r="C68" s="2"/>
      <c r="D68" s="2"/>
      <c r="E68" s="2"/>
      <c r="F68" s="2"/>
      <c r="G68" s="1"/>
      <c r="H68" s="2"/>
      <c r="I68" s="2"/>
      <c r="J68" s="2"/>
      <c r="K68" s="2"/>
      <c r="L68" s="2"/>
    </row>
    <row r="69" spans="1:12" ht="15" customHeight="1">
      <c r="A69" s="1" t="s">
        <v>69</v>
      </c>
      <c r="B69" s="8">
        <f t="shared" si="4"/>
        <v>16139190</v>
      </c>
      <c r="C69" s="2"/>
      <c r="D69" s="2"/>
      <c r="E69" s="2"/>
      <c r="F69" s="2"/>
      <c r="G69" s="1"/>
      <c r="H69" s="2"/>
      <c r="I69" s="2"/>
      <c r="J69" s="2"/>
      <c r="K69" s="2"/>
      <c r="L69" s="2"/>
    </row>
    <row r="70" spans="1:12" ht="15" customHeight="1">
      <c r="A70" s="1" t="s">
        <v>70</v>
      </c>
      <c r="B70" s="8">
        <f t="shared" si="4"/>
        <v>17573681</v>
      </c>
      <c r="C70" s="2"/>
      <c r="D70" s="2"/>
      <c r="E70" s="2"/>
      <c r="F70" s="2"/>
      <c r="G70" s="1"/>
      <c r="H70" s="2"/>
      <c r="I70" s="2"/>
      <c r="J70" s="2"/>
      <c r="K70" s="2"/>
      <c r="L70" s="2"/>
    </row>
    <row r="71" spans="1:12" ht="15" customHeight="1">
      <c r="A71" s="1" t="s">
        <v>71</v>
      </c>
      <c r="B71" s="8">
        <f t="shared" si="4"/>
        <v>18167320.333333332</v>
      </c>
      <c r="C71" s="2"/>
      <c r="D71" s="2"/>
      <c r="E71" s="2"/>
      <c r="F71" s="2"/>
      <c r="G71" s="1"/>
      <c r="H71" s="2"/>
      <c r="I71" s="2"/>
      <c r="J71" s="2"/>
      <c r="K71" s="2"/>
      <c r="L71" s="2"/>
    </row>
    <row r="72" spans="1:12" ht="15" customHeight="1">
      <c r="A72" s="1" t="s">
        <v>72</v>
      </c>
      <c r="B72" s="8">
        <f t="shared" si="4"/>
        <v>15986321</v>
      </c>
      <c r="C72" s="2"/>
      <c r="D72" s="2"/>
      <c r="E72" s="2"/>
      <c r="F72" s="2"/>
      <c r="G72" s="1"/>
      <c r="H72" s="2"/>
      <c r="I72" s="2"/>
      <c r="J72" s="2"/>
      <c r="K72" s="2"/>
      <c r="L72" s="2"/>
    </row>
    <row r="73" spans="1:12" ht="15" customHeight="1">
      <c r="A73" s="1" t="s">
        <v>73</v>
      </c>
      <c r="B73" s="8">
        <f t="shared" si="4"/>
        <v>10216683.333333334</v>
      </c>
      <c r="C73" s="2"/>
      <c r="D73" s="2"/>
      <c r="E73" s="2"/>
      <c r="F73" s="2"/>
      <c r="G73" s="1"/>
      <c r="H73" s="2"/>
      <c r="I73" s="2"/>
      <c r="J73" s="2"/>
      <c r="K73" s="2"/>
      <c r="L73" s="2"/>
    </row>
    <row r="74" spans="1:12" ht="1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Calibration Curve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Kassandra Flores</cp:lastModifiedBy>
  <dcterms:created xsi:type="dcterms:W3CDTF">2014-11-12T02:05:32Z</dcterms:created>
  <dcterms:modified xsi:type="dcterms:W3CDTF">2014-11-12T02:13:40Z</dcterms:modified>
</cp:coreProperties>
</file>