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1075" windowHeight="1054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I5" i="1"/>
  <c r="I11"/>
  <c r="I7"/>
  <c r="I9"/>
  <c r="I13"/>
  <c r="I14"/>
  <c r="H5"/>
  <c r="H11"/>
  <c r="H7"/>
  <c r="H9"/>
  <c r="H13"/>
  <c r="H14"/>
  <c r="G5"/>
  <c r="G11"/>
  <c r="G7"/>
  <c r="G9"/>
  <c r="G13"/>
  <c r="G14"/>
  <c r="F5"/>
  <c r="F11"/>
  <c r="F7"/>
  <c r="F9"/>
  <c r="F13"/>
  <c r="F14"/>
  <c r="E5"/>
  <c r="E11"/>
  <c r="E7"/>
  <c r="E9"/>
  <c r="E13"/>
  <c r="E14"/>
  <c r="D5"/>
  <c r="D11"/>
  <c r="D7"/>
  <c r="D9"/>
  <c r="D13"/>
  <c r="D14"/>
</calcChain>
</file>

<file path=xl/sharedStrings.xml><?xml version="1.0" encoding="utf-8"?>
<sst xmlns="http://schemas.openxmlformats.org/spreadsheetml/2006/main" count="24" uniqueCount="21">
  <si>
    <t>WITH SPIKE</t>
  </si>
  <si>
    <t>NO SPIKE</t>
  </si>
  <si>
    <t>Dilution</t>
  </si>
  <si>
    <t>1:2</t>
  </si>
  <si>
    <t>1:6</t>
  </si>
  <si>
    <t>1:20</t>
  </si>
  <si>
    <t>Vol sample (ul)</t>
  </si>
  <si>
    <t>Vol spike (A549) to add (ul)</t>
  </si>
  <si>
    <t>To 120 (v1) (ul)</t>
  </si>
  <si>
    <t>Desired [R.D] (c2)</t>
  </si>
  <si>
    <t>[R.D] to compensate (c1)</t>
  </si>
  <si>
    <t>[R.D] (c2)</t>
  </si>
  <si>
    <t>How many samples?</t>
  </si>
  <si>
    <t>Final vol required (v2) (ul)</t>
  </si>
  <si>
    <t>Stock [R.D.] (c1)</t>
  </si>
  <si>
    <t>How much R.D. (v1)? (ul)</t>
  </si>
  <si>
    <t>How much PBS (ul)?</t>
  </si>
  <si>
    <t>Then add 12 ul of the A549 supernatant</t>
  </si>
  <si>
    <t>Then add 60 ul of the sample</t>
  </si>
  <si>
    <t>Repeat for the others</t>
  </si>
  <si>
    <r>
      <t xml:space="preserve">To make the 1:2 WITH SPIKE diluent, add </t>
    </r>
    <r>
      <rPr>
        <sz val="9"/>
        <color rgb="FFFF0000"/>
        <rFont val="Calibri"/>
        <family val="2"/>
        <scheme val="minor"/>
      </rPr>
      <t>316.8 ul</t>
    </r>
    <r>
      <rPr>
        <sz val="9"/>
        <color theme="1"/>
        <rFont val="Calibri"/>
        <family val="2"/>
        <scheme val="minor"/>
      </rPr>
      <t xml:space="preserve"> + </t>
    </r>
    <r>
      <rPr>
        <sz val="9"/>
        <color rgb="FF00B050"/>
        <rFont val="Calibri"/>
        <family val="2"/>
        <scheme val="minor"/>
      </rPr>
      <t>105.6 ul</t>
    </r>
    <r>
      <rPr>
        <sz val="9"/>
        <color theme="1"/>
        <rFont val="Calibri"/>
        <family val="2"/>
        <scheme val="minor"/>
      </rPr>
      <t xml:space="preserve"> RD and pipette </t>
    </r>
    <r>
      <rPr>
        <sz val="9"/>
        <color rgb="FF0070C0"/>
        <rFont val="Calibri"/>
        <family val="2"/>
        <scheme val="minor"/>
      </rPr>
      <t>48 ul</t>
    </r>
    <r>
      <rPr>
        <sz val="9"/>
        <color theme="1"/>
        <rFont val="Calibri"/>
        <family val="2"/>
        <scheme val="minor"/>
      </rPr>
      <t xml:space="preserve"> of this into a 96-well plate.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</si>
</sst>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20" fontId="1" fillId="0" borderId="4" xfId="0" quotePrefix="1" applyNumberFormat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4" xfId="0" applyFont="1" applyBorder="1"/>
    <xf numFmtId="0" fontId="4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9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F28" sqref="F28"/>
    </sheetView>
  </sheetViews>
  <sheetFormatPr defaultRowHeight="12"/>
  <cols>
    <col min="1" max="16384" width="9.140625" style="1"/>
  </cols>
  <sheetData>
    <row r="1" spans="1:9">
      <c r="D1" s="2"/>
      <c r="E1" s="3" t="s">
        <v>0</v>
      </c>
      <c r="F1" s="4"/>
      <c r="G1" s="2"/>
      <c r="H1" s="3" t="s">
        <v>1</v>
      </c>
      <c r="I1" s="4"/>
    </row>
    <row r="2" spans="1:9">
      <c r="A2" s="1" t="s">
        <v>2</v>
      </c>
      <c r="D2" s="5" t="s">
        <v>3</v>
      </c>
      <c r="E2" s="6" t="s">
        <v>4</v>
      </c>
      <c r="F2" s="7" t="s">
        <v>5</v>
      </c>
      <c r="G2" s="5" t="s">
        <v>3</v>
      </c>
      <c r="H2" s="6" t="s">
        <v>4</v>
      </c>
      <c r="I2" s="7" t="s">
        <v>5</v>
      </c>
    </row>
    <row r="3" spans="1:9">
      <c r="A3" s="1" t="s">
        <v>6</v>
      </c>
      <c r="D3" s="8">
        <v>60</v>
      </c>
      <c r="E3" s="9">
        <v>20</v>
      </c>
      <c r="F3" s="10">
        <v>6</v>
      </c>
      <c r="G3" s="8">
        <v>60</v>
      </c>
      <c r="H3" s="9">
        <v>20</v>
      </c>
      <c r="I3" s="10">
        <v>6</v>
      </c>
    </row>
    <row r="4" spans="1:9">
      <c r="A4" s="1" t="s">
        <v>7</v>
      </c>
      <c r="D4" s="8">
        <v>12</v>
      </c>
      <c r="E4" s="9">
        <v>12</v>
      </c>
      <c r="F4" s="10">
        <v>12</v>
      </c>
      <c r="G4" s="8">
        <v>0</v>
      </c>
      <c r="H4" s="9">
        <v>0</v>
      </c>
      <c r="I4" s="10">
        <v>0</v>
      </c>
    </row>
    <row r="5" spans="1:9">
      <c r="A5" s="1" t="s">
        <v>8</v>
      </c>
      <c r="D5" s="11">
        <f>120-D3-D4</f>
        <v>48</v>
      </c>
      <c r="E5" s="9">
        <f t="shared" ref="E5:F5" si="0">120-E3-E4</f>
        <v>88</v>
      </c>
      <c r="F5" s="10">
        <f t="shared" si="0"/>
        <v>102</v>
      </c>
      <c r="G5" s="8">
        <f>120-G3-G4</f>
        <v>60</v>
      </c>
      <c r="H5" s="9">
        <f t="shared" ref="H5:I5" si="1">120-H3-H4</f>
        <v>100</v>
      </c>
      <c r="I5" s="10">
        <f t="shared" si="1"/>
        <v>114</v>
      </c>
    </row>
    <row r="6" spans="1:9">
      <c r="A6" s="1" t="s">
        <v>9</v>
      </c>
      <c r="D6" s="8">
        <v>1</v>
      </c>
      <c r="E6" s="12">
        <v>1</v>
      </c>
      <c r="F6" s="10">
        <v>1</v>
      </c>
      <c r="G6" s="8">
        <v>1</v>
      </c>
      <c r="H6" s="12">
        <v>1</v>
      </c>
      <c r="I6" s="10">
        <v>1</v>
      </c>
    </row>
    <row r="7" spans="1:9">
      <c r="A7" s="1" t="s">
        <v>10</v>
      </c>
      <c r="D7" s="8">
        <f>(D6*120)/D5</f>
        <v>2.5</v>
      </c>
      <c r="E7" s="9">
        <f t="shared" ref="E7:F7" si="2">(E6*120)/E5</f>
        <v>1.3636363636363635</v>
      </c>
      <c r="F7" s="10">
        <f t="shared" si="2"/>
        <v>1.1764705882352942</v>
      </c>
      <c r="G7" s="8">
        <f>(G6*120)/G5</f>
        <v>2</v>
      </c>
      <c r="H7" s="9">
        <f t="shared" ref="H7:I7" si="3">(H6*120)/H5</f>
        <v>1.2</v>
      </c>
      <c r="I7" s="10">
        <f t="shared" si="3"/>
        <v>1.0526315789473684</v>
      </c>
    </row>
    <row r="8" spans="1:9">
      <c r="D8" s="13"/>
      <c r="E8" s="14"/>
      <c r="F8" s="15"/>
      <c r="G8" s="13"/>
      <c r="H8" s="14"/>
      <c r="I8" s="15"/>
    </row>
    <row r="9" spans="1:9">
      <c r="A9" s="1" t="s">
        <v>11</v>
      </c>
      <c r="D9" s="16">
        <f>D7</f>
        <v>2.5</v>
      </c>
      <c r="E9" s="17">
        <f t="shared" ref="E9:F9" si="4">E7</f>
        <v>1.3636363636363635</v>
      </c>
      <c r="F9" s="18">
        <f t="shared" si="4"/>
        <v>1.1764705882352942</v>
      </c>
      <c r="G9" s="16">
        <f>G7</f>
        <v>2</v>
      </c>
      <c r="H9" s="17">
        <f t="shared" ref="H9:I9" si="5">H7</f>
        <v>1.2</v>
      </c>
      <c r="I9" s="18">
        <f t="shared" si="5"/>
        <v>1.0526315789473684</v>
      </c>
    </row>
    <row r="10" spans="1:9">
      <c r="A10" s="1" t="s">
        <v>12</v>
      </c>
      <c r="D10" s="16">
        <v>8</v>
      </c>
      <c r="E10" s="17">
        <v>8</v>
      </c>
      <c r="F10" s="18">
        <v>8</v>
      </c>
      <c r="G10" s="16">
        <v>8</v>
      </c>
      <c r="H10" s="17">
        <v>8</v>
      </c>
      <c r="I10" s="18">
        <v>8</v>
      </c>
    </row>
    <row r="11" spans="1:9">
      <c r="A11" s="1" t="s">
        <v>13</v>
      </c>
      <c r="D11" s="16">
        <f>D10*D5*1.1</f>
        <v>422.40000000000003</v>
      </c>
      <c r="E11" s="17">
        <f t="shared" ref="E11:I11" si="6">E10*E5*1.1</f>
        <v>774.40000000000009</v>
      </c>
      <c r="F11" s="18">
        <f t="shared" si="6"/>
        <v>897.6</v>
      </c>
      <c r="G11" s="16">
        <f t="shared" si="6"/>
        <v>528</v>
      </c>
      <c r="H11" s="17">
        <f t="shared" si="6"/>
        <v>880.00000000000011</v>
      </c>
      <c r="I11" s="18">
        <f t="shared" si="6"/>
        <v>1003.2</v>
      </c>
    </row>
    <row r="12" spans="1:9">
      <c r="A12" s="1" t="s">
        <v>14</v>
      </c>
      <c r="D12" s="16">
        <v>10</v>
      </c>
      <c r="E12" s="17">
        <v>10</v>
      </c>
      <c r="F12" s="18">
        <v>10</v>
      </c>
      <c r="G12" s="16">
        <v>10</v>
      </c>
      <c r="H12" s="17">
        <v>10</v>
      </c>
      <c r="I12" s="18">
        <v>10</v>
      </c>
    </row>
    <row r="13" spans="1:9">
      <c r="A13" s="1" t="s">
        <v>15</v>
      </c>
      <c r="D13" s="19">
        <f>D11*D9/D12</f>
        <v>105.6</v>
      </c>
      <c r="E13" s="17">
        <f t="shared" ref="E13:I13" si="7">E11*E9/E12</f>
        <v>105.6</v>
      </c>
      <c r="F13" s="18">
        <f t="shared" si="7"/>
        <v>105.6</v>
      </c>
      <c r="G13" s="16">
        <f t="shared" si="7"/>
        <v>105.6</v>
      </c>
      <c r="H13" s="17">
        <f t="shared" si="7"/>
        <v>105.6</v>
      </c>
      <c r="I13" s="18">
        <f t="shared" si="7"/>
        <v>105.6</v>
      </c>
    </row>
    <row r="14" spans="1:9" ht="12.75" thickBot="1">
      <c r="A14" s="1" t="s">
        <v>16</v>
      </c>
      <c r="D14" s="20">
        <f>D11-D13</f>
        <v>316.80000000000007</v>
      </c>
      <c r="E14" s="21">
        <f t="shared" ref="E14:I14" si="8">E11-E13</f>
        <v>668.80000000000007</v>
      </c>
      <c r="F14" s="22">
        <f t="shared" si="8"/>
        <v>792</v>
      </c>
      <c r="G14" s="23">
        <f t="shared" si="8"/>
        <v>422.4</v>
      </c>
      <c r="H14" s="21">
        <f t="shared" si="8"/>
        <v>774.40000000000009</v>
      </c>
      <c r="I14" s="22">
        <f t="shared" si="8"/>
        <v>897.6</v>
      </c>
    </row>
    <row r="16" spans="1:9">
      <c r="A16" s="1" t="s">
        <v>20</v>
      </c>
    </row>
    <row r="17" spans="1:1">
      <c r="A17" s="1" t="s">
        <v>17</v>
      </c>
    </row>
    <row r="18" spans="1:1">
      <c r="A18" s="1" t="s">
        <v>18</v>
      </c>
    </row>
    <row r="20" spans="1:1">
      <c r="A20" s="1" t="s">
        <v>19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Richards</dc:creator>
  <cp:lastModifiedBy>Carl Richards</cp:lastModifiedBy>
  <dcterms:created xsi:type="dcterms:W3CDTF">2013-07-19T13:10:32Z</dcterms:created>
  <dcterms:modified xsi:type="dcterms:W3CDTF">2013-07-19T13:11:59Z</dcterms:modified>
</cp:coreProperties>
</file>