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1075" windowHeight="105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E12"/>
  <c r="F12"/>
  <c r="C12"/>
  <c r="C10"/>
  <c r="D10"/>
  <c r="D11"/>
  <c r="E11"/>
  <c r="F11"/>
  <c r="C11"/>
  <c r="E10"/>
  <c r="F10"/>
  <c r="D8"/>
  <c r="D9" s="1"/>
  <c r="F8"/>
  <c r="F9"/>
  <c r="F7"/>
  <c r="E7"/>
  <c r="E8" s="1"/>
  <c r="E9" s="1"/>
  <c r="D7"/>
  <c r="C7"/>
  <c r="C8" s="1"/>
  <c r="C9" s="1"/>
  <c r="F4"/>
  <c r="E4"/>
  <c r="D4"/>
  <c r="C4"/>
</calcChain>
</file>

<file path=xl/sharedStrings.xml><?xml version="1.0" encoding="utf-8"?>
<sst xmlns="http://schemas.openxmlformats.org/spreadsheetml/2006/main" count="19" uniqueCount="19">
  <si>
    <t>Naïve</t>
  </si>
  <si>
    <t>AdDel70 50</t>
  </si>
  <si>
    <t>AdOSM 1</t>
  </si>
  <si>
    <t>AdOSM 10</t>
  </si>
  <si>
    <t>AdOSM 50</t>
  </si>
  <si>
    <t>pfu (stock):</t>
  </si>
  <si>
    <t>MOI (infect):</t>
  </si>
  <si>
    <t># cells infect:</t>
  </si>
  <si>
    <t>pfu needed:</t>
  </si>
  <si>
    <t>v for 1000 ul</t>
  </si>
  <si>
    <t>1:1E4 dil?</t>
  </si>
  <si>
    <t>1:1E3 dil?</t>
  </si>
  <si>
    <t>This is the MOI you want to infect with</t>
  </si>
  <si>
    <t>v for virus in 25 ul (ul):</t>
  </si>
  <si>
    <t>this is the volume you want to add to your cells. I put this into 25 ul of PBS on top of the cells for 30 min, then add media+FBS</t>
  </si>
  <si>
    <t>this is then scaled from 25 ul to 1000 ul (so you could add it to multiple wells, in 25 ul volumes)</t>
  </si>
  <si>
    <t>1:E2 dil?</t>
  </si>
  <si>
    <t>the next 3 rows show what kind of dilution to perform (the ones in yellow are what I'll use)</t>
  </si>
  <si>
    <t>so for example, here you would make a 1:100 dilution (1 ul + 99 ul PBS), then you would use 1.05 ul of this into 1000 ul PBS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</si>
</sst>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5" xfId="0" applyNumberFormat="1" applyFont="1" applyFill="1" applyBorder="1" applyAlignment="1">
      <alignment horizontal="center"/>
    </xf>
    <xf numFmtId="0" fontId="0" fillId="0" borderId="5" xfId="0" applyBorder="1"/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G16"/>
  <sheetViews>
    <sheetView tabSelected="1" zoomScaleNormal="100" workbookViewId="0">
      <selection activeCell="I24" sqref="I24"/>
    </sheetView>
  </sheetViews>
  <sheetFormatPr defaultRowHeight="15"/>
  <cols>
    <col min="1" max="1" width="12.28515625" bestFit="1" customWidth="1"/>
    <col min="3" max="3" width="10.140625" bestFit="1" customWidth="1"/>
  </cols>
  <sheetData>
    <row r="3" spans="1:7" ht="15.7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7">
      <c r="A4" s="3" t="s">
        <v>5</v>
      </c>
      <c r="B4" s="4"/>
      <c r="C4" s="5">
        <f>2.7*10^11</f>
        <v>270000000000.00003</v>
      </c>
      <c r="D4" s="5">
        <f>3.8*10^10</f>
        <v>38000000000</v>
      </c>
      <c r="E4" s="5">
        <f>3.8*10^10</f>
        <v>38000000000</v>
      </c>
      <c r="F4" s="5">
        <f>3.8*10^10</f>
        <v>38000000000</v>
      </c>
    </row>
    <row r="5" spans="1:7">
      <c r="A5" s="6" t="s">
        <v>6</v>
      </c>
      <c r="B5" s="7"/>
      <c r="C5" s="7">
        <v>50</v>
      </c>
      <c r="D5" s="7">
        <v>1</v>
      </c>
      <c r="E5" s="7">
        <v>10</v>
      </c>
      <c r="F5" s="7">
        <v>50</v>
      </c>
      <c r="G5" s="9" t="s">
        <v>12</v>
      </c>
    </row>
    <row r="6" spans="1:7">
      <c r="A6" s="6" t="s">
        <v>7</v>
      </c>
      <c r="B6" s="7">
        <v>1000</v>
      </c>
      <c r="C6" s="7">
        <v>1000</v>
      </c>
      <c r="D6" s="7">
        <v>1000</v>
      </c>
      <c r="E6" s="7">
        <v>1000</v>
      </c>
      <c r="F6" s="7">
        <v>1000</v>
      </c>
      <c r="G6" s="9"/>
    </row>
    <row r="7" spans="1:7">
      <c r="A7" s="6" t="s">
        <v>8</v>
      </c>
      <c r="B7" s="7"/>
      <c r="C7" s="7">
        <f>C5*C6</f>
        <v>50000</v>
      </c>
      <c r="D7" s="7">
        <f t="shared" ref="D7:F7" si="0">D5*D6</f>
        <v>1000</v>
      </c>
      <c r="E7" s="7">
        <f t="shared" si="0"/>
        <v>10000</v>
      </c>
      <c r="F7" s="7">
        <f t="shared" si="0"/>
        <v>50000</v>
      </c>
      <c r="G7" s="9"/>
    </row>
    <row r="8" spans="1:7">
      <c r="A8" s="6" t="s">
        <v>13</v>
      </c>
      <c r="B8" s="7">
        <v>0</v>
      </c>
      <c r="C8" s="7">
        <f>C7/C4*1000</f>
        <v>1.8518518518518515E-4</v>
      </c>
      <c r="D8" s="7">
        <f t="shared" ref="D8:F8" si="1">D7/D4*1000</f>
        <v>2.6315789473684212E-5</v>
      </c>
      <c r="E8" s="7">
        <f t="shared" si="1"/>
        <v>2.631578947368421E-4</v>
      </c>
      <c r="F8" s="7">
        <f t="shared" si="1"/>
        <v>1.3157894736842105E-3</v>
      </c>
      <c r="G8" s="9" t="s">
        <v>14</v>
      </c>
    </row>
    <row r="9" spans="1:7">
      <c r="A9" s="6" t="s">
        <v>9</v>
      </c>
      <c r="B9" s="7"/>
      <c r="C9" s="7">
        <f>C8*40</f>
        <v>7.407407407407406E-3</v>
      </c>
      <c r="D9" s="7">
        <f t="shared" ref="D9:F9" si="2">D8*40</f>
        <v>1.0526315789473684E-3</v>
      </c>
      <c r="E9" s="7">
        <f t="shared" si="2"/>
        <v>1.0526315789473684E-2</v>
      </c>
      <c r="F9" s="7">
        <f t="shared" si="2"/>
        <v>5.2631578947368418E-2</v>
      </c>
      <c r="G9" s="9" t="s">
        <v>15</v>
      </c>
    </row>
    <row r="10" spans="1:7">
      <c r="A10" s="8" t="s">
        <v>10</v>
      </c>
      <c r="B10" s="7"/>
      <c r="C10" s="7">
        <f>C9*10^4</f>
        <v>74.074074074074062</v>
      </c>
      <c r="D10" s="7">
        <f t="shared" ref="D10:F10" si="3">D9*10^4</f>
        <v>10.526315789473683</v>
      </c>
      <c r="E10" s="7">
        <f t="shared" si="3"/>
        <v>105.26315789473684</v>
      </c>
      <c r="F10" s="7">
        <f t="shared" si="3"/>
        <v>526.31578947368416</v>
      </c>
      <c r="G10" s="9" t="s">
        <v>17</v>
      </c>
    </row>
    <row r="11" spans="1:7">
      <c r="A11" s="10" t="s">
        <v>11</v>
      </c>
      <c r="B11" s="7"/>
      <c r="C11" s="12">
        <f>C9*10^3</f>
        <v>7.4074074074074057</v>
      </c>
      <c r="D11" s="12">
        <f t="shared" ref="D11:F11" si="4">D9*10^3</f>
        <v>1.0526315789473684</v>
      </c>
      <c r="E11" s="7">
        <f t="shared" si="4"/>
        <v>10.526315789473683</v>
      </c>
      <c r="F11" s="7">
        <f t="shared" si="4"/>
        <v>52.631578947368418</v>
      </c>
    </row>
    <row r="12" spans="1:7">
      <c r="A12" s="10" t="s">
        <v>16</v>
      </c>
      <c r="B12" s="11"/>
      <c r="C12" s="7">
        <f>C9*10^2</f>
        <v>0.74074074074074059</v>
      </c>
      <c r="D12" s="7">
        <f t="shared" ref="D12:F12" si="5">D9*10^2</f>
        <v>0.10526315789473684</v>
      </c>
      <c r="E12" s="12">
        <f t="shared" si="5"/>
        <v>1.0526315789473684</v>
      </c>
      <c r="F12" s="12">
        <f t="shared" si="5"/>
        <v>5.2631578947368416</v>
      </c>
      <c r="G12" s="9" t="s">
        <v>18</v>
      </c>
    </row>
    <row r="14" spans="1:7">
      <c r="G14" s="9"/>
    </row>
    <row r="15" spans="1:7">
      <c r="G15" s="9"/>
    </row>
    <row r="16" spans="1:7">
      <c r="G1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2013-07-22T14:33:51Z</dcterms:created>
  <dcterms:modified xsi:type="dcterms:W3CDTF">2013-08-06T14:20:40Z</dcterms:modified>
</cp:coreProperties>
</file>